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List1" sheetId="2" r:id="rId1"/>
  </sheets>
  <definedNames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ddat3">#REF!</definedName>
    <definedName name="GG">#REF!</definedName>
    <definedName name="sanja">#REF!</definedName>
    <definedName name="SAPBEXhrIndnt" hidden="1">1</definedName>
    <definedName name="SAPBEXrevision" hidden="1">1</definedName>
    <definedName name="SAPBEXsysID" hidden="1">"PBW"</definedName>
    <definedName name="SAPBEXwbID" hidden="1">"EER1AL5GSVW6EJD91CV2WZF3I"</definedName>
    <definedName name="TEST0">#REF!</definedName>
    <definedName name="TESTHKEY">#REF!</definedName>
    <definedName name="TESTKEYS">#REF!</definedName>
    <definedName name="TESTVKEY">#REF!</definedName>
    <definedName name="V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L122" i="2" l="1"/>
  <c r="K122" i="2"/>
  <c r="J122" i="2"/>
  <c r="I122" i="2"/>
  <c r="H122" i="2"/>
  <c r="L120" i="2"/>
  <c r="K120" i="2"/>
  <c r="J120" i="2"/>
  <c r="I120" i="2"/>
  <c r="H120" i="2"/>
  <c r="L118" i="2"/>
  <c r="K118" i="2"/>
  <c r="K117" i="2" s="1"/>
  <c r="J118" i="2"/>
  <c r="I118" i="2"/>
  <c r="I117" i="2" s="1"/>
  <c r="H118" i="2"/>
  <c r="L117" i="2"/>
  <c r="J117" i="2"/>
  <c r="H117" i="2"/>
  <c r="L115" i="2"/>
  <c r="K115" i="2"/>
  <c r="J115" i="2"/>
  <c r="I115" i="2"/>
  <c r="H115" i="2"/>
  <c r="L112" i="2"/>
  <c r="K112" i="2"/>
  <c r="J112" i="2"/>
  <c r="I112" i="2"/>
  <c r="H112" i="2"/>
  <c r="L110" i="2"/>
  <c r="K110" i="2"/>
  <c r="K109" i="2" s="1"/>
  <c r="J110" i="2"/>
  <c r="I110" i="2"/>
  <c r="I109" i="2" s="1"/>
  <c r="H110" i="2"/>
  <c r="L109" i="2"/>
  <c r="J109" i="2"/>
  <c r="H109" i="2"/>
  <c r="L104" i="2"/>
  <c r="K104" i="2"/>
  <c r="J104" i="2"/>
  <c r="I104" i="2"/>
  <c r="H104" i="2"/>
  <c r="L102" i="2"/>
  <c r="K102" i="2"/>
  <c r="J102" i="2"/>
  <c r="I102" i="2"/>
  <c r="H102" i="2"/>
  <c r="L100" i="2"/>
  <c r="K100" i="2"/>
  <c r="K99" i="2" s="1"/>
  <c r="J100" i="2"/>
  <c r="I100" i="2"/>
  <c r="I99" i="2" s="1"/>
  <c r="H100" i="2"/>
  <c r="L99" i="2"/>
  <c r="J99" i="2"/>
  <c r="H99" i="2"/>
  <c r="L94" i="2"/>
  <c r="K94" i="2"/>
  <c r="J94" i="2"/>
  <c r="I94" i="2"/>
  <c r="H94" i="2"/>
  <c r="L92" i="2"/>
  <c r="K92" i="2"/>
  <c r="J92" i="2"/>
  <c r="I92" i="2"/>
  <c r="H92" i="2"/>
  <c r="L90" i="2"/>
  <c r="K90" i="2"/>
  <c r="K89" i="2" s="1"/>
  <c r="J90" i="2"/>
  <c r="I90" i="2"/>
  <c r="I89" i="2" s="1"/>
  <c r="H90" i="2"/>
  <c r="L89" i="2"/>
  <c r="J89" i="2"/>
  <c r="H89" i="2"/>
  <c r="L86" i="2"/>
  <c r="K86" i="2"/>
  <c r="J86" i="2"/>
  <c r="H86" i="2"/>
  <c r="L80" i="2"/>
  <c r="K80" i="2"/>
  <c r="J80" i="2"/>
  <c r="I80" i="2"/>
  <c r="H80" i="2"/>
  <c r="L77" i="2"/>
  <c r="K77" i="2"/>
  <c r="J77" i="2"/>
  <c r="H77" i="2"/>
  <c r="L74" i="2"/>
  <c r="K74" i="2"/>
  <c r="J74" i="2"/>
  <c r="I74" i="2"/>
  <c r="H74" i="2"/>
  <c r="L73" i="2"/>
  <c r="K73" i="2"/>
  <c r="J73" i="2"/>
  <c r="I73" i="2"/>
  <c r="H73" i="2"/>
  <c r="L71" i="2"/>
  <c r="K71" i="2"/>
  <c r="J71" i="2"/>
  <c r="I71" i="2"/>
  <c r="H71" i="2"/>
  <c r="L68" i="2"/>
  <c r="K68" i="2"/>
  <c r="J68" i="2"/>
  <c r="H68" i="2"/>
  <c r="L66" i="2"/>
  <c r="K66" i="2"/>
  <c r="K65" i="2" s="1"/>
  <c r="J66" i="2"/>
  <c r="I66" i="2"/>
  <c r="H66" i="2"/>
  <c r="L65" i="2"/>
  <c r="J65" i="2"/>
  <c r="I65" i="2"/>
  <c r="H65" i="2"/>
  <c r="L62" i="2"/>
  <c r="K62" i="2"/>
  <c r="J62" i="2"/>
  <c r="I62" i="2"/>
  <c r="H62" i="2"/>
  <c r="L56" i="2"/>
  <c r="K56" i="2"/>
  <c r="J56" i="2"/>
  <c r="I56" i="2"/>
  <c r="H56" i="2"/>
  <c r="L53" i="2"/>
  <c r="K53" i="2"/>
  <c r="J53" i="2"/>
  <c r="I53" i="2"/>
  <c r="H53" i="2"/>
  <c r="L49" i="2"/>
  <c r="K49" i="2"/>
  <c r="J49" i="2"/>
  <c r="I49" i="2"/>
  <c r="H49" i="2"/>
  <c r="L48" i="2"/>
  <c r="K48" i="2"/>
  <c r="J48" i="2"/>
  <c r="I48" i="2"/>
  <c r="H48" i="2"/>
  <c r="L46" i="2"/>
  <c r="K46" i="2"/>
  <c r="J46" i="2"/>
  <c r="I46" i="2"/>
  <c r="H46" i="2"/>
  <c r="L42" i="2"/>
  <c r="K42" i="2"/>
  <c r="J42" i="2"/>
  <c r="I42" i="2"/>
  <c r="H42" i="2"/>
  <c r="L39" i="2"/>
  <c r="K39" i="2"/>
  <c r="J39" i="2"/>
  <c r="I39" i="2"/>
  <c r="H39" i="2"/>
  <c r="L32" i="2"/>
  <c r="K32" i="2"/>
  <c r="J32" i="2"/>
  <c r="I32" i="2"/>
  <c r="H32" i="2"/>
  <c r="L30" i="2"/>
  <c r="K30" i="2"/>
  <c r="J30" i="2"/>
  <c r="I30" i="2"/>
  <c r="H30" i="2"/>
  <c r="L21" i="2"/>
  <c r="K21" i="2"/>
  <c r="J21" i="2"/>
  <c r="I21" i="2"/>
  <c r="H21" i="2"/>
  <c r="L17" i="2"/>
  <c r="K17" i="2"/>
  <c r="J17" i="2"/>
  <c r="I17" i="2"/>
  <c r="H17" i="2"/>
  <c r="L12" i="2"/>
  <c r="K12" i="2"/>
  <c r="J12" i="2"/>
  <c r="I12" i="2"/>
  <c r="H12" i="2"/>
  <c r="L9" i="2"/>
  <c r="K9" i="2"/>
  <c r="J9" i="2"/>
  <c r="I9" i="2"/>
  <c r="H9" i="2"/>
  <c r="L7" i="2"/>
  <c r="K7" i="2"/>
  <c r="J7" i="2"/>
  <c r="I7" i="2"/>
  <c r="H7" i="2"/>
  <c r="L4" i="2"/>
  <c r="L3" i="2" s="1"/>
  <c r="L2" i="2" s="1"/>
  <c r="K4" i="2"/>
  <c r="J4" i="2"/>
  <c r="J3" i="2" s="1"/>
  <c r="J2" i="2" s="1"/>
  <c r="I4" i="2"/>
  <c r="H4" i="2"/>
  <c r="K3" i="2"/>
  <c r="K2" i="2" s="1"/>
  <c r="I3" i="2"/>
  <c r="I2" i="2" s="1"/>
  <c r="H3" i="2"/>
  <c r="H2" i="2"/>
</calcChain>
</file>

<file path=xl/sharedStrings.xml><?xml version="1.0" encoding="utf-8"?>
<sst xmlns="http://schemas.openxmlformats.org/spreadsheetml/2006/main" count="443" uniqueCount="93">
  <si>
    <t>Pojekcija 2017.</t>
  </si>
  <si>
    <t>Pojekcija 2018.</t>
  </si>
  <si>
    <t>UKUPNO 11006 PRAVOSUDNA AKADEMIJA</t>
  </si>
  <si>
    <t>UKUPNO A844001:</t>
  </si>
  <si>
    <t>UKUPNO A844001</t>
  </si>
  <si>
    <t>ADMINISTRACIJA I UPRAVLJANJE PRAVOSUDNE AKADEMIJE</t>
  </si>
  <si>
    <t>0330</t>
  </si>
  <si>
    <t>11006</t>
  </si>
  <si>
    <t>A844001</t>
  </si>
  <si>
    <t>3111</t>
  </si>
  <si>
    <t>Plaće za redovan rad</t>
  </si>
  <si>
    <t>11</t>
  </si>
  <si>
    <t>Plaće za prekovremeni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</si>
  <si>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</si>
  <si>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</si>
  <si>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</si>
  <si>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</si>
  <si>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</si>
  <si>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</si>
  <si>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</si>
  <si>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</si>
  <si>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</si>
  <si>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</si>
  <si>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</si>
  <si>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</si>
  <si>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</si>
  <si>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</si>
  <si>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</si>
  <si>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</si>
  <si>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Energija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</si>
  <si>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</si>
  <si>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</si>
  <si>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</si>
  <si>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</si>
  <si>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</si>
  <si>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</si>
  <si>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</si>
  <si>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</si>
  <si>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</si>
  <si>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</si>
  <si>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</si>
  <si>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</si>
  <si>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</si>
  <si>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</si>
  <si>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</si>
  <si>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</si>
  <si>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</si>
  <si>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</si>
  <si>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</si>
  <si>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rad.odnosa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</si>
  <si>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</si>
  <si>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</si>
  <si>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</si>
  <si>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</si>
  <si>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</si>
  <si>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</si>
  <si>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</si>
  <si>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</si>
  <si>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Pristojbe i naknade</t>
  </si>
  <si>
    <t>3299</t>
  </si>
  <si>
    <t>Ostali nespomenuti rashodi poslovanja</t>
  </si>
  <si>
    <t>3431</t>
  </si>
  <si>
    <t>Bankarske usluge i usluge platnog prometa</t>
  </si>
  <si>
    <t>Negativne tečajne razlike i razlike zbog primjene valutne klauzule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</si>
  <si>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</si>
  <si>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</si>
  <si>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</si>
  <si>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</si>
  <si>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</si>
  <si>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</si>
  <si>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4241</t>
  </si>
  <si>
    <t>Knjige</t>
  </si>
  <si>
    <t>UKUPNO A629024:</t>
  </si>
  <si>
    <t>UKUPNO A629024</t>
  </si>
  <si>
    <t>STRUČNO USAVRŠAVANJE PRAVOSUDNIH DUŽNOSNIKA I SAVJETNIKA U PRAVOSUDNIM TIJELIMA</t>
  </si>
  <si>
    <t>A629024</t>
  </si>
  <si>
    <t>UKUPNO A630051:</t>
  </si>
  <si>
    <t>IZBOR I OBUKA VJEŽBENIKA U PRAVOSUDNIM TIJELIMA</t>
  </si>
  <si>
    <t>A630051</t>
  </si>
  <si>
    <t>UKUPNO A844002:</t>
  </si>
  <si>
    <t>DRŽAVNA ŠKOLA ZA PRAVOSUDNE DUŽNOSNIKE</t>
  </si>
  <si>
    <t>A844002</t>
  </si>
  <si>
    <t>IZVOR 12 -  A844004</t>
  </si>
  <si>
    <t>PROGRAM EDUKACIJE STRANIH JEZIKA ZA PRAVOSUDNE DUŽNOSNIKE I SAVJETNIKE U PRAVOSUDNIM TIJELIMA</t>
  </si>
  <si>
    <t>A844004</t>
  </si>
  <si>
    <t>12</t>
  </si>
  <si>
    <t>IZVOR 561 -  A844004</t>
  </si>
  <si>
    <t>561</t>
  </si>
  <si>
    <t>IZVOR 51 - A629024</t>
  </si>
  <si>
    <t>UKUPNO A844003</t>
  </si>
  <si>
    <t>STRUČNO USAVRŠAVANJE SLUŽBENIKA IZ PODRUČJA PRAVOSUĐA</t>
  </si>
  <si>
    <t>A844003</t>
  </si>
  <si>
    <t>PRORAČUN ZA 2016.GOD.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</si>
</sst>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6">
    <xf numFmtId="0" fontId="0" fillId="0" borderId="0"/>
    <xf numFmtId="0" fontId="3" fillId="0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4" fontId="8" fillId="7" borderId="16" applyNumberFormat="0" applyProtection="0">
      <alignment vertical="center"/>
    </xf>
    <xf numFmtId="4" fontId="9" fillId="3" borderId="16" applyNumberFormat="0" applyProtection="0">
      <alignment vertical="center"/>
    </xf>
    <xf numFmtId="4" fontId="8" fillId="3" borderId="16" applyNumberFormat="0" applyProtection="0">
      <alignment horizontal="left" vertical="center" indent="1"/>
    </xf>
    <xf numFmtId="0" fontId="8" fillId="3" borderId="16" applyNumberFormat="0" applyProtection="0">
      <alignment horizontal="left" vertical="top" indent="1"/>
    </xf>
    <xf numFmtId="4" fontId="8" fillId="8" borderId="0" applyNumberFormat="0" applyProtection="0">
      <alignment horizontal="left" vertical="center" indent="1"/>
    </xf>
    <xf numFmtId="4" fontId="10" fillId="9" borderId="16" applyNumberFormat="0" applyProtection="0">
      <alignment horizontal="right" vertical="center"/>
    </xf>
    <xf numFmtId="4" fontId="10" fillId="10" borderId="16" applyNumberFormat="0" applyProtection="0">
      <alignment horizontal="right" vertical="center"/>
    </xf>
    <xf numFmtId="4" fontId="10" fillId="11" borderId="16" applyNumberFormat="0" applyProtection="0">
      <alignment horizontal="right" vertical="center"/>
    </xf>
    <xf numFmtId="4" fontId="10" fillId="12" borderId="16" applyNumberFormat="0" applyProtection="0">
      <alignment horizontal="right" vertical="center"/>
    </xf>
    <xf numFmtId="4" fontId="10" fillId="13" borderId="16" applyNumberFormat="0" applyProtection="0">
      <alignment horizontal="right" vertical="center"/>
    </xf>
    <xf numFmtId="4" fontId="10" fillId="14" borderId="16" applyNumberFormat="0" applyProtection="0">
      <alignment horizontal="right" vertical="center"/>
    </xf>
    <xf numFmtId="4" fontId="10" fillId="15" borderId="16" applyNumberFormat="0" applyProtection="0">
      <alignment horizontal="right" vertical="center"/>
    </xf>
    <xf numFmtId="4" fontId="10" fillId="16" borderId="16" applyNumberFormat="0" applyProtection="0">
      <alignment horizontal="right" vertical="center"/>
    </xf>
    <xf numFmtId="4" fontId="10" fillId="17" borderId="16" applyNumberFormat="0" applyProtection="0">
      <alignment horizontal="right" vertical="center"/>
    </xf>
    <xf numFmtId="4" fontId="8" fillId="18" borderId="17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1" fillId="20" borderId="0" applyNumberFormat="0" applyProtection="0">
      <alignment horizontal="left" vertical="center" indent="1"/>
    </xf>
    <xf numFmtId="4" fontId="8" fillId="21" borderId="16" applyNumberFormat="0" applyProtection="0">
      <alignment horizontal="right" vertical="center"/>
    </xf>
    <xf numFmtId="4" fontId="7" fillId="19" borderId="0" applyNumberFormat="0" applyProtection="0">
      <alignment horizontal="left" vertical="center" indent="1"/>
    </xf>
    <xf numFmtId="4" fontId="7" fillId="8" borderId="0" applyNumberFormat="0" applyProtection="0">
      <alignment horizontal="left" vertical="center" indent="1"/>
    </xf>
    <xf numFmtId="0" fontId="12" fillId="20" borderId="16" applyNumberFormat="0" applyProtection="0">
      <alignment horizontal="left" vertical="center" indent="1"/>
    </xf>
    <xf numFmtId="0" fontId="1" fillId="20" borderId="16" applyNumberFormat="0" applyProtection="0">
      <alignment horizontal="left" vertical="top" indent="1"/>
    </xf>
    <xf numFmtId="0" fontId="12" fillId="8" borderId="16" applyNumberFormat="0" applyProtection="0">
      <alignment horizontal="left" vertical="center" indent="1"/>
    </xf>
    <xf numFmtId="0" fontId="1" fillId="8" borderId="16" applyNumberFormat="0" applyProtection="0">
      <alignment horizontal="left" vertical="top" indent="1"/>
    </xf>
    <xf numFmtId="0" fontId="1" fillId="22" borderId="16" applyNumberFormat="0" applyProtection="0">
      <alignment horizontal="left" vertical="center" indent="1"/>
    </xf>
    <xf numFmtId="0" fontId="1" fillId="22" borderId="16" applyNumberFormat="0" applyProtection="0">
      <alignment horizontal="left" vertical="top" indent="1"/>
    </xf>
    <xf numFmtId="0" fontId="1" fillId="23" borderId="16" applyNumberFormat="0" applyProtection="0">
      <alignment horizontal="left" vertical="center" indent="1"/>
    </xf>
    <xf numFmtId="0" fontId="1" fillId="23" borderId="16" applyNumberFormat="0" applyProtection="0">
      <alignment horizontal="left" vertical="top" indent="1"/>
    </xf>
    <xf numFmtId="4" fontId="10" fillId="24" borderId="16" applyNumberFormat="0" applyProtection="0">
      <alignment vertical="center"/>
    </xf>
    <xf numFmtId="4" fontId="13" fillId="24" borderId="16" applyNumberFormat="0" applyProtection="0">
      <alignment vertical="center"/>
    </xf>
    <xf numFmtId="4" fontId="10" fillId="24" borderId="16" applyNumberFormat="0" applyProtection="0">
      <alignment horizontal="left" vertical="center" indent="1"/>
    </xf>
    <xf numFmtId="0" fontId="10" fillId="24" borderId="16" applyNumberFormat="0" applyProtection="0">
      <alignment horizontal="left" vertical="top" indent="1"/>
    </xf>
    <xf numFmtId="4" fontId="10" fillId="19" borderId="16" applyNumberFormat="0" applyProtection="0">
      <alignment horizontal="right" vertical="center"/>
    </xf>
    <xf numFmtId="4" fontId="13" fillId="19" borderId="16" applyNumberFormat="0" applyProtection="0">
      <alignment horizontal="right" vertical="center"/>
    </xf>
    <xf numFmtId="4" fontId="10" fillId="21" borderId="16" applyNumberFormat="0" applyProtection="0">
      <alignment horizontal="left" vertical="center" indent="1"/>
    </xf>
    <xf numFmtId="0" fontId="8" fillId="8" borderId="16" applyNumberFormat="0" applyProtection="0">
      <alignment horizontal="left" vertical="top" indent="1"/>
    </xf>
    <xf numFmtId="4" fontId="14" fillId="25" borderId="0" applyNumberFormat="0" applyProtection="0">
      <alignment horizontal="left" vertical="center" indent="1"/>
    </xf>
    <xf numFmtId="4" fontId="15" fillId="19" borderId="16" applyNumberFormat="0" applyProtection="0">
      <alignment horizontal="right" vertical="center"/>
    </xf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/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/>
    <xf numFmtId="4" fontId="2" fillId="0" borderId="9" xfId="1" applyNumberFormat="1" applyFont="1" applyFill="1" applyBorder="1"/>
    <xf numFmtId="0" fontId="2" fillId="4" borderId="10" xfId="1" applyFont="1" applyFill="1" applyBorder="1" applyAlignment="1"/>
    <xf numFmtId="0" fontId="2" fillId="0" borderId="11" xfId="1" applyFont="1" applyFill="1" applyBorder="1" applyAlignment="1"/>
    <xf numFmtId="0" fontId="2" fillId="0" borderId="8" xfId="1" applyFont="1" applyFill="1" applyBorder="1" applyAlignment="1"/>
    <xf numFmtId="0" fontId="2" fillId="0" borderId="10" xfId="1" applyFont="1" applyFill="1" applyBorder="1" applyAlignment="1">
      <alignment horizontal="left" wrapText="1"/>
    </xf>
    <xf numFmtId="0" fontId="2" fillId="0" borderId="8" xfId="1" applyFont="1" applyFill="1" applyBorder="1" applyAlignment="1">
      <alignment wrapText="1"/>
    </xf>
    <xf numFmtId="0" fontId="2" fillId="0" borderId="8" xfId="1" applyFont="1" applyFill="1" applyBorder="1" applyAlignment="1">
      <alignment horizontal="center" wrapText="1"/>
    </xf>
    <xf numFmtId="49" fontId="1" fillId="0" borderId="9" xfId="1" applyNumberFormat="1" applyFont="1" applyFill="1" applyBorder="1"/>
    <xf numFmtId="49" fontId="1" fillId="0" borderId="9" xfId="1" applyNumberFormat="1" applyFont="1" applyFill="1" applyBorder="1" applyAlignment="1">
      <alignment horizontal="left"/>
    </xf>
    <xf numFmtId="1" fontId="1" fillId="0" borderId="9" xfId="1" applyNumberFormat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2" fillId="0" borderId="9" xfId="1" applyFont="1" applyFill="1" applyBorder="1" applyAlignment="1">
      <alignment horizontal="center" wrapText="1"/>
    </xf>
    <xf numFmtId="4" fontId="1" fillId="0" borderId="9" xfId="1" applyNumberFormat="1" applyFont="1" applyFill="1" applyBorder="1"/>
    <xf numFmtId="1" fontId="1" fillId="0" borderId="9" xfId="1" applyNumberFormat="1" applyFont="1" applyFill="1" applyBorder="1" applyAlignment="1">
      <alignment horizontal="left" wrapText="1"/>
    </xf>
    <xf numFmtId="0" fontId="0" fillId="0" borderId="9" xfId="1" applyFont="1" applyFill="1" applyBorder="1" applyAlignment="1">
      <alignment wrapText="1"/>
    </xf>
    <xf numFmtId="49" fontId="2" fillId="4" borderId="9" xfId="1" applyNumberFormat="1" applyFont="1" applyFill="1" applyBorder="1"/>
    <xf numFmtId="49" fontId="2" fillId="0" borderId="9" xfId="1" applyNumberFormat="1" applyFont="1" applyFill="1" applyBorder="1"/>
    <xf numFmtId="49" fontId="2" fillId="0" borderId="9" xfId="1" applyNumberFormat="1" applyFont="1" applyFill="1" applyBorder="1" applyAlignment="1">
      <alignment horizontal="left"/>
    </xf>
    <xf numFmtId="1" fontId="2" fillId="0" borderId="9" xfId="1" applyNumberFormat="1" applyFont="1" applyFill="1" applyBorder="1" applyAlignment="1">
      <alignment horizontal="left" wrapText="1"/>
    </xf>
    <xf numFmtId="0" fontId="2" fillId="0" borderId="9" xfId="1" applyFont="1" applyFill="1" applyBorder="1" applyAlignment="1">
      <alignment wrapText="1"/>
    </xf>
    <xf numFmtId="49" fontId="1" fillId="4" borderId="9" xfId="1" applyNumberFormat="1" applyFont="1" applyFill="1" applyBorder="1"/>
    <xf numFmtId="4" fontId="1" fillId="0" borderId="12" xfId="1" applyNumberFormat="1" applyFont="1" applyFill="1" applyBorder="1"/>
    <xf numFmtId="49" fontId="1" fillId="5" borderId="9" xfId="1" applyNumberFormat="1" applyFont="1" applyFill="1" applyBorder="1"/>
    <xf numFmtId="0" fontId="2" fillId="3" borderId="9" xfId="1" applyFont="1" applyFill="1" applyBorder="1" applyAlignment="1"/>
    <xf numFmtId="0" fontId="2" fillId="2" borderId="9" xfId="1" applyFont="1" applyFill="1" applyBorder="1" applyAlignment="1">
      <alignment horizontal="center" wrapText="1"/>
    </xf>
    <xf numFmtId="0" fontId="2" fillId="0" borderId="9" xfId="1" applyFont="1" applyFill="1" applyBorder="1" applyAlignment="1"/>
    <xf numFmtId="0" fontId="2" fillId="0" borderId="9" xfId="1" applyFont="1" applyFill="1" applyBorder="1" applyAlignment="1">
      <alignment horizontal="left" wrapText="1"/>
    </xf>
    <xf numFmtId="0" fontId="0" fillId="0" borderId="9" xfId="0" applyFill="1" applyBorder="1" applyAlignment="1"/>
    <xf numFmtId="0" fontId="1" fillId="0" borderId="9" xfId="1" applyFont="1" applyFill="1" applyBorder="1" applyAlignment="1"/>
    <xf numFmtId="1" fontId="1" fillId="0" borderId="15" xfId="1" applyNumberFormat="1" applyFont="1" applyFill="1" applyBorder="1" applyAlignment="1">
      <alignment wrapText="1"/>
    </xf>
    <xf numFmtId="0" fontId="1" fillId="0" borderId="15" xfId="1" applyFont="1" applyFill="1" applyBorder="1" applyAlignment="1">
      <alignment wrapText="1"/>
    </xf>
    <xf numFmtId="0" fontId="2" fillId="4" borderId="9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right" wrapText="1"/>
    </xf>
    <xf numFmtId="4" fontId="2" fillId="0" borderId="9" xfId="1" applyNumberFormat="1" applyFont="1" applyFill="1" applyBorder="1" applyAlignment="1">
      <alignment horizontal="right"/>
    </xf>
    <xf numFmtId="49" fontId="0" fillId="0" borderId="9" xfId="1" applyNumberFormat="1" applyFont="1" applyFill="1" applyBorder="1"/>
    <xf numFmtId="49" fontId="1" fillId="0" borderId="9" xfId="1" applyNumberFormat="1" applyFont="1" applyFill="1" applyBorder="1" applyAlignment="1">
      <alignment wrapText="1"/>
    </xf>
    <xf numFmtId="49" fontId="2" fillId="0" borderId="9" xfId="1" applyNumberFormat="1" applyFont="1" applyFill="1" applyBorder="1" applyAlignment="1">
      <alignment horizontal="center" wrapText="1"/>
    </xf>
    <xf numFmtId="49" fontId="2" fillId="0" borderId="9" xfId="1" applyNumberFormat="1" applyFont="1" applyFill="1" applyBorder="1" applyAlignment="1">
      <alignment wrapText="1"/>
    </xf>
    <xf numFmtId="49" fontId="0" fillId="0" borderId="9" xfId="1" applyNumberFormat="1" applyFont="1" applyFill="1" applyBorder="1" applyAlignment="1">
      <alignment wrapText="1"/>
    </xf>
    <xf numFmtId="49" fontId="1" fillId="0" borderId="12" xfId="1" applyNumberFormat="1" applyFont="1" applyFill="1" applyBorder="1"/>
    <xf numFmtId="49" fontId="1" fillId="0" borderId="13" xfId="1" applyNumberFormat="1" applyFont="1" applyFill="1" applyBorder="1"/>
    <xf numFmtId="49" fontId="1" fillId="0" borderId="13" xfId="1" applyNumberFormat="1" applyFont="1" applyFill="1" applyBorder="1" applyAlignment="1">
      <alignment horizontal="left"/>
    </xf>
    <xf numFmtId="49" fontId="0" fillId="0" borderId="14" xfId="1" applyNumberFormat="1" applyFont="1" applyFill="1" applyBorder="1"/>
    <xf numFmtId="0" fontId="2" fillId="4" borderId="9" xfId="1" applyFont="1" applyFill="1" applyBorder="1" applyAlignment="1"/>
    <xf numFmtId="0" fontId="0" fillId="0" borderId="9" xfId="1" applyFont="1" applyFill="1" applyBorder="1" applyAlignment="1"/>
    <xf numFmtId="4" fontId="0" fillId="0" borderId="0" xfId="0" applyNumberFormat="1"/>
    <xf numFmtId="4" fontId="2" fillId="2" borderId="12" xfId="1" applyNumberFormat="1" applyFont="1" applyFill="1" applyBorder="1"/>
    <xf numFmtId="4" fontId="2" fillId="0" borderId="12" xfId="1" applyNumberFormat="1" applyFont="1" applyFill="1" applyBorder="1"/>
    <xf numFmtId="0" fontId="0" fillId="0" borderId="0" xfId="0" applyBorder="1"/>
    <xf numFmtId="4" fontId="2" fillId="0" borderId="0" xfId="1" applyNumberFormat="1" applyFont="1" applyFill="1" applyBorder="1"/>
    <xf numFmtId="4" fontId="1" fillId="0" borderId="0" xfId="1" applyNumberFormat="1" applyFont="1" applyFill="1" applyBorder="1"/>
    <xf numFmtId="49" fontId="2" fillId="2" borderId="13" xfId="1" applyNumberFormat="1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5" fillId="2" borderId="9" xfId="1" applyFont="1" applyFill="1" applyBorder="1" applyAlignment="1">
      <alignment horizontal="left" wrapText="1"/>
    </xf>
    <xf numFmtId="0" fontId="2" fillId="2" borderId="12" xfId="1" applyFont="1" applyFill="1" applyBorder="1" applyAlignment="1"/>
    <xf numFmtId="0" fontId="2" fillId="2" borderId="13" xfId="1" applyFont="1" applyFill="1" applyBorder="1" applyAlignment="1"/>
    <xf numFmtId="0" fontId="2" fillId="2" borderId="14" xfId="1" applyFont="1" applyFill="1" applyBorder="1" applyAlignment="1"/>
    <xf numFmtId="0" fontId="2" fillId="2" borderId="9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2" borderId="6" xfId="1" applyFont="1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2" fillId="2" borderId="5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0" fillId="2" borderId="13" xfId="0" applyFill="1" applyBorder="1" applyAlignment="1"/>
    <xf numFmtId="0" fontId="0" fillId="2" borderId="14" xfId="0" applyFill="1" applyBorder="1" applyAlignment="1"/>
  </cellXfs>
  <cellStyles count="46">
    <cellStyle name="40% - Accent1" xfId="2"/>
    <cellStyle name="40% - Naglasak1" xfId="3"/>
    <cellStyle name="Normal_prenamjene11025-2004" xfId="4"/>
    <cellStyle name="Normal_PRORAČUN 2006 VERZIJA 15-4 DATUM-27.10.2005." xfId="1"/>
    <cellStyle name="Normalno" xfId="0" builtinId="0"/>
    <cellStyle name="Normalno 2" xfId="5"/>
    <cellStyle name="Obično_izvršenje 21 12 2007  preraspodjela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Zarez 2" xfId="4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topLeftCell="B1" workbookViewId="0">
      <selection activeCell="J16" sqref="J16"/>
    </sheetView>
  </sheetViews>
  <sheetFormatPr defaultRowHeight="12.75" x14ac:dyDescent="0.2"/>
  <cols>
    <col min="1" max="1" width="22.28515625" hidden="1" customWidth="1"/>
    <col min="6" max="6" width="28.7109375" customWidth="1"/>
    <col min="7" max="7" width="4.7109375" customWidth="1"/>
    <col min="8" max="8" width="13.28515625" hidden="1" customWidth="1"/>
    <col min="9" max="9" width="0.28515625" hidden="1" customWidth="1"/>
    <col min="10" max="10" width="18.42578125" customWidth="1"/>
    <col min="11" max="11" width="15.140625" hidden="1" customWidth="1"/>
    <col min="12" max="12" width="15.7109375" hidden="1" customWidth="1"/>
    <col min="13" max="13" width="16.7109375" customWidth="1"/>
  </cols>
  <sheetData>
    <row r="1" spans="1:12" ht="26.25" thickBot="1" x14ac:dyDescent="0.25">
      <c r="J1" s="1" t="s">
        <v>92</v>
      </c>
      <c r="K1" s="2" t="s">
        <v>0</v>
      </c>
      <c r="L1" s="2" t="s">
        <v>1</v>
      </c>
    </row>
    <row r="2" spans="1:12" ht="16.5" thickBot="1" x14ac:dyDescent="0.25">
      <c r="A2" s="69" t="s">
        <v>2</v>
      </c>
      <c r="B2" s="70"/>
      <c r="C2" s="70"/>
      <c r="D2" s="70"/>
      <c r="E2" s="70"/>
      <c r="F2" s="71"/>
      <c r="G2" s="3"/>
      <c r="H2" s="4">
        <f>H3+H48+H65+H73+H89+H99+H109+H117+H124+H132</f>
        <v>4837600</v>
      </c>
      <c r="I2" s="4">
        <f>I3+I48+I65+I73+I89+I99+I109+I117+I124+I132</f>
        <v>4779355.0699999994</v>
      </c>
      <c r="J2" s="4">
        <f>J3+J48+J65+J73+J89+J99+J109+J117+J124+J132</f>
        <v>5496031</v>
      </c>
      <c r="K2" s="5">
        <f>K3+K48+K65+K73+K89+K99+K109+K117+K124+K132</f>
        <v>5573531</v>
      </c>
      <c r="L2" s="5">
        <f>L3+L48+L65+L73+L89+L99+L109+L117+L124+L132</f>
        <v>5928921</v>
      </c>
    </row>
    <row r="3" spans="1:12" x14ac:dyDescent="0.2">
      <c r="A3" s="6" t="s">
        <v>3</v>
      </c>
      <c r="B3" s="72" t="s">
        <v>4</v>
      </c>
      <c r="C3" s="73"/>
      <c r="D3" s="74"/>
      <c r="E3" s="75" t="s">
        <v>5</v>
      </c>
      <c r="F3" s="76"/>
      <c r="G3" s="7"/>
      <c r="H3" s="8">
        <f t="shared" ref="H3:I3" si="0">H5+H8+H10+H11+H13+H14+H15+H16+H18+H19+H20+H22+H23+H24+H25+H26+H27+H28+H29+H31+H33+H34+H35+H36+H37+H38+H40+H41+H43+H44+H45+H47</f>
        <v>3367100</v>
      </c>
      <c r="I3" s="8">
        <f t="shared" si="0"/>
        <v>3336815.0499999993</v>
      </c>
      <c r="J3" s="8">
        <f>J4+J7+J9+J12+J17+J21+J30+J32+J39+J42+J46</f>
        <v>3425971</v>
      </c>
      <c r="K3" s="9">
        <f t="shared" ref="K3:L3" si="1">K4+K7+K9+K12+K17+K21+K30+K32+K39+K42+K46</f>
        <v>3574471</v>
      </c>
      <c r="L3" s="9">
        <f t="shared" si="1"/>
        <v>3929871</v>
      </c>
    </row>
    <row r="4" spans="1:12" x14ac:dyDescent="0.2">
      <c r="A4" s="10"/>
      <c r="B4" s="11"/>
      <c r="C4" s="11"/>
      <c r="D4" s="12"/>
      <c r="E4" s="13">
        <v>311</v>
      </c>
      <c r="F4" s="14"/>
      <c r="G4" s="15"/>
      <c r="H4" s="9">
        <f t="shared" ref="H4:I4" si="2">H5</f>
        <v>2242000</v>
      </c>
      <c r="I4" s="9">
        <f t="shared" si="2"/>
        <v>2239754.7799999998</v>
      </c>
      <c r="J4" s="9">
        <f>J5+J6</f>
        <v>2490000</v>
      </c>
      <c r="K4" s="9">
        <f t="shared" ref="K4:L4" si="3">K5+K6</f>
        <v>2600000</v>
      </c>
      <c r="L4" s="9">
        <f t="shared" si="3"/>
        <v>2900000</v>
      </c>
    </row>
    <row r="5" spans="1:12" x14ac:dyDescent="0.2">
      <c r="A5" s="16"/>
      <c r="B5" s="16" t="s">
        <v>6</v>
      </c>
      <c r="C5" s="17" t="s">
        <v>7</v>
      </c>
      <c r="D5" s="16" t="s">
        <v>8</v>
      </c>
      <c r="E5" s="18" t="s">
        <v>9</v>
      </c>
      <c r="F5" s="19" t="s">
        <v>10</v>
      </c>
      <c r="G5" s="20" t="s">
        <v>11</v>
      </c>
      <c r="H5" s="21">
        <v>2242000</v>
      </c>
      <c r="I5" s="21">
        <v>2239754.7799999998</v>
      </c>
      <c r="J5" s="21">
        <v>2490000</v>
      </c>
      <c r="K5" s="21">
        <v>2600000</v>
      </c>
      <c r="L5" s="21">
        <v>2900000</v>
      </c>
    </row>
    <row r="6" spans="1:12" x14ac:dyDescent="0.2">
      <c r="A6" s="16"/>
      <c r="B6" s="16" t="s">
        <v>6</v>
      </c>
      <c r="C6" s="17" t="s">
        <v>7</v>
      </c>
      <c r="D6" s="16" t="s">
        <v>8</v>
      </c>
      <c r="E6" s="22">
        <v>3113</v>
      </c>
      <c r="F6" s="23" t="s">
        <v>12</v>
      </c>
      <c r="G6" s="20">
        <v>11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</row>
    <row r="7" spans="1:12" x14ac:dyDescent="0.2">
      <c r="A7" s="24"/>
      <c r="B7" s="25"/>
      <c r="C7" s="26"/>
      <c r="D7" s="25"/>
      <c r="E7" s="27">
        <v>312</v>
      </c>
      <c r="F7" s="28"/>
      <c r="G7" s="20"/>
      <c r="H7" s="9">
        <f t="shared" ref="H7:L7" si="4">H8</f>
        <v>30600</v>
      </c>
      <c r="I7" s="9">
        <f t="shared" si="4"/>
        <v>25117.06</v>
      </c>
      <c r="J7" s="9">
        <f t="shared" si="4"/>
        <v>48000</v>
      </c>
      <c r="K7" s="9">
        <f t="shared" si="4"/>
        <v>48000</v>
      </c>
      <c r="L7" s="9">
        <f t="shared" si="4"/>
        <v>50000</v>
      </c>
    </row>
    <row r="8" spans="1:12" x14ac:dyDescent="0.2">
      <c r="A8" s="16"/>
      <c r="B8" s="16" t="s">
        <v>6</v>
      </c>
      <c r="C8" s="17" t="s">
        <v>7</v>
      </c>
      <c r="D8" s="16" t="s">
        <v>8</v>
      </c>
      <c r="E8" s="18" t="s">
        <v>13</v>
      </c>
      <c r="F8" s="19" t="s">
        <v>14</v>
      </c>
      <c r="G8" s="20" t="s">
        <v>11</v>
      </c>
      <c r="H8" s="21">
        <v>30600</v>
      </c>
      <c r="I8" s="21">
        <v>25117.06</v>
      </c>
      <c r="J8" s="21">
        <v>48000</v>
      </c>
      <c r="K8" s="21">
        <v>48000</v>
      </c>
      <c r="L8" s="21">
        <v>50000</v>
      </c>
    </row>
    <row r="9" spans="1:12" x14ac:dyDescent="0.2">
      <c r="A9" s="29"/>
      <c r="B9" s="16"/>
      <c r="C9" s="17"/>
      <c r="D9" s="16"/>
      <c r="E9" s="27">
        <v>313</v>
      </c>
      <c r="F9" s="19"/>
      <c r="G9" s="20"/>
      <c r="H9" s="9">
        <f t="shared" ref="H9:L9" si="5">SUM(H10:H11)</f>
        <v>383000</v>
      </c>
      <c r="I9" s="9">
        <f t="shared" si="5"/>
        <v>375107.91000000003</v>
      </c>
      <c r="J9" s="9">
        <f t="shared" si="5"/>
        <v>405000</v>
      </c>
      <c r="K9" s="9">
        <f t="shared" si="5"/>
        <v>430500</v>
      </c>
      <c r="L9" s="9">
        <f t="shared" si="5"/>
        <v>445000</v>
      </c>
    </row>
    <row r="10" spans="1:12" ht="25.5" x14ac:dyDescent="0.2">
      <c r="A10" s="16"/>
      <c r="B10" s="16" t="s">
        <v>6</v>
      </c>
      <c r="C10" s="17" t="s">
        <v>7</v>
      </c>
      <c r="D10" s="16" t="s">
        <v>8</v>
      </c>
      <c r="E10" s="18" t="s">
        <v>15</v>
      </c>
      <c r="F10" s="19" t="s">
        <v>16</v>
      </c>
      <c r="G10" s="20" t="s">
        <v>11</v>
      </c>
      <c r="H10" s="21">
        <v>343700</v>
      </c>
      <c r="I10" s="21">
        <v>337859.15</v>
      </c>
      <c r="J10" s="21">
        <v>365000</v>
      </c>
      <c r="K10" s="21">
        <v>388000</v>
      </c>
      <c r="L10" s="21">
        <v>400000</v>
      </c>
    </row>
    <row r="11" spans="1:12" ht="25.5" x14ac:dyDescent="0.2">
      <c r="A11" s="16"/>
      <c r="B11" s="16" t="s">
        <v>6</v>
      </c>
      <c r="C11" s="17" t="s">
        <v>7</v>
      </c>
      <c r="D11" s="16" t="s">
        <v>8</v>
      </c>
      <c r="E11" s="18" t="s">
        <v>17</v>
      </c>
      <c r="F11" s="19" t="s">
        <v>18</v>
      </c>
      <c r="G11" s="20" t="s">
        <v>11</v>
      </c>
      <c r="H11" s="21">
        <v>39300</v>
      </c>
      <c r="I11" s="21">
        <v>37248.76</v>
      </c>
      <c r="J11" s="21">
        <v>40000</v>
      </c>
      <c r="K11" s="21">
        <v>42500</v>
      </c>
      <c r="L11" s="21">
        <v>45000</v>
      </c>
    </row>
    <row r="12" spans="1:12" x14ac:dyDescent="0.2">
      <c r="A12" s="29"/>
      <c r="B12" s="16"/>
      <c r="C12" s="17"/>
      <c r="D12" s="16"/>
      <c r="E12" s="27">
        <v>321</v>
      </c>
      <c r="F12" s="19"/>
      <c r="G12" s="20"/>
      <c r="H12" s="9">
        <f t="shared" ref="H12:L12" si="6">SUM(H13:H16)</f>
        <v>208000</v>
      </c>
      <c r="I12" s="9">
        <f t="shared" si="6"/>
        <v>199222.28</v>
      </c>
      <c r="J12" s="9">
        <f t="shared" si="6"/>
        <v>190000</v>
      </c>
      <c r="K12" s="9">
        <f t="shared" si="6"/>
        <v>193000</v>
      </c>
      <c r="L12" s="9">
        <f t="shared" si="6"/>
        <v>214000</v>
      </c>
    </row>
    <row r="13" spans="1:12" x14ac:dyDescent="0.2">
      <c r="A13" s="16"/>
      <c r="B13" s="16" t="s">
        <v>6</v>
      </c>
      <c r="C13" s="17" t="s">
        <v>7</v>
      </c>
      <c r="D13" s="16" t="s">
        <v>8</v>
      </c>
      <c r="E13" s="18" t="s">
        <v>19</v>
      </c>
      <c r="F13" s="19" t="s">
        <v>20</v>
      </c>
      <c r="G13" s="20" t="s">
        <v>11</v>
      </c>
      <c r="H13" s="30">
        <v>78000</v>
      </c>
      <c r="I13" s="21">
        <v>78000</v>
      </c>
      <c r="J13" s="21">
        <v>59000</v>
      </c>
      <c r="K13" s="21">
        <v>59000</v>
      </c>
      <c r="L13" s="21">
        <v>70000</v>
      </c>
    </row>
    <row r="14" spans="1:12" ht="25.5" x14ac:dyDescent="0.2">
      <c r="A14" s="16"/>
      <c r="B14" s="16" t="s">
        <v>6</v>
      </c>
      <c r="C14" s="17" t="s">
        <v>7</v>
      </c>
      <c r="D14" s="16" t="s">
        <v>8</v>
      </c>
      <c r="E14" s="18" t="s">
        <v>21</v>
      </c>
      <c r="F14" s="19" t="s">
        <v>22</v>
      </c>
      <c r="G14" s="20" t="s">
        <v>11</v>
      </c>
      <c r="H14" s="30">
        <v>112000</v>
      </c>
      <c r="I14" s="21">
        <v>103222.28</v>
      </c>
      <c r="J14" s="21">
        <v>127000</v>
      </c>
      <c r="K14" s="21">
        <v>130000</v>
      </c>
      <c r="L14" s="21">
        <v>140000</v>
      </c>
    </row>
    <row r="15" spans="1:12" ht="25.5" x14ac:dyDescent="0.2">
      <c r="A15" s="16"/>
      <c r="B15" s="16" t="s">
        <v>6</v>
      </c>
      <c r="C15" s="17" t="s">
        <v>7</v>
      </c>
      <c r="D15" s="16" t="s">
        <v>8</v>
      </c>
      <c r="E15" s="18" t="s">
        <v>23</v>
      </c>
      <c r="F15" s="19" t="s">
        <v>24</v>
      </c>
      <c r="G15" s="20" t="s">
        <v>11</v>
      </c>
      <c r="H15" s="30">
        <v>15000</v>
      </c>
      <c r="I15" s="21">
        <v>15000</v>
      </c>
      <c r="J15" s="21">
        <v>1000</v>
      </c>
      <c r="K15" s="21">
        <v>1000</v>
      </c>
      <c r="L15" s="21">
        <v>1000</v>
      </c>
    </row>
    <row r="16" spans="1:12" ht="25.5" x14ac:dyDescent="0.2">
      <c r="A16" s="16"/>
      <c r="B16" s="16" t="s">
        <v>6</v>
      </c>
      <c r="C16" s="17" t="s">
        <v>7</v>
      </c>
      <c r="D16" s="16" t="s">
        <v>8</v>
      </c>
      <c r="E16" s="18" t="s">
        <v>25</v>
      </c>
      <c r="F16" s="19" t="s">
        <v>26</v>
      </c>
      <c r="G16" s="20" t="s">
        <v>11</v>
      </c>
      <c r="H16" s="30">
        <v>3000</v>
      </c>
      <c r="I16" s="21">
        <v>3000</v>
      </c>
      <c r="J16" s="21">
        <v>3000</v>
      </c>
      <c r="K16" s="21">
        <v>3000</v>
      </c>
      <c r="L16" s="21">
        <v>3000</v>
      </c>
    </row>
    <row r="17" spans="1:12" x14ac:dyDescent="0.2">
      <c r="A17" s="29"/>
      <c r="B17" s="16"/>
      <c r="C17" s="17"/>
      <c r="D17" s="16"/>
      <c r="E17" s="27">
        <v>322</v>
      </c>
      <c r="F17" s="19"/>
      <c r="G17" s="20"/>
      <c r="H17" s="9">
        <f t="shared" ref="H17:L17" si="7">SUM(H18:H20)</f>
        <v>99000</v>
      </c>
      <c r="I17" s="9">
        <f t="shared" si="7"/>
        <v>98951.79</v>
      </c>
      <c r="J17" s="9">
        <f t="shared" si="7"/>
        <v>56500</v>
      </c>
      <c r="K17" s="9">
        <f t="shared" si="7"/>
        <v>56500</v>
      </c>
      <c r="L17" s="9">
        <f t="shared" si="7"/>
        <v>56500</v>
      </c>
    </row>
    <row r="18" spans="1:12" ht="25.5" x14ac:dyDescent="0.2">
      <c r="A18" s="16"/>
      <c r="B18" s="16" t="s">
        <v>6</v>
      </c>
      <c r="C18" s="17" t="s">
        <v>7</v>
      </c>
      <c r="D18" s="16" t="s">
        <v>8</v>
      </c>
      <c r="E18" s="18" t="s">
        <v>27</v>
      </c>
      <c r="F18" s="19" t="s">
        <v>28</v>
      </c>
      <c r="G18" s="20" t="s">
        <v>11</v>
      </c>
      <c r="H18" s="30">
        <v>90000</v>
      </c>
      <c r="I18" s="21">
        <v>90000</v>
      </c>
      <c r="J18" s="21">
        <v>50000</v>
      </c>
      <c r="K18" s="21">
        <v>50000</v>
      </c>
      <c r="L18" s="21">
        <v>50000</v>
      </c>
    </row>
    <row r="19" spans="1:12" x14ac:dyDescent="0.2">
      <c r="A19" s="16"/>
      <c r="B19" s="16" t="s">
        <v>6</v>
      </c>
      <c r="C19" s="17" t="s">
        <v>7</v>
      </c>
      <c r="D19" s="16" t="s">
        <v>8</v>
      </c>
      <c r="E19" s="22">
        <v>3223</v>
      </c>
      <c r="F19" s="19" t="s">
        <v>29</v>
      </c>
      <c r="G19" s="20" t="s">
        <v>11</v>
      </c>
      <c r="H19" s="30">
        <v>6000</v>
      </c>
      <c r="I19" s="21">
        <v>6000</v>
      </c>
      <c r="J19" s="21">
        <v>5500</v>
      </c>
      <c r="K19" s="21">
        <v>5500</v>
      </c>
      <c r="L19" s="21">
        <v>5500</v>
      </c>
    </row>
    <row r="20" spans="1:12" x14ac:dyDescent="0.2">
      <c r="A20" s="16"/>
      <c r="B20" s="16" t="s">
        <v>6</v>
      </c>
      <c r="C20" s="17" t="s">
        <v>7</v>
      </c>
      <c r="D20" s="16" t="s">
        <v>8</v>
      </c>
      <c r="E20" s="18" t="s">
        <v>30</v>
      </c>
      <c r="F20" s="19" t="s">
        <v>31</v>
      </c>
      <c r="G20" s="20" t="s">
        <v>11</v>
      </c>
      <c r="H20" s="30">
        <v>3000</v>
      </c>
      <c r="I20" s="21">
        <v>2951.79</v>
      </c>
      <c r="J20" s="21">
        <v>1000</v>
      </c>
      <c r="K20" s="21">
        <v>1000</v>
      </c>
      <c r="L20" s="21">
        <v>1000</v>
      </c>
    </row>
    <row r="21" spans="1:12" x14ac:dyDescent="0.2">
      <c r="A21" s="29"/>
      <c r="B21" s="16"/>
      <c r="C21" s="17"/>
      <c r="D21" s="16"/>
      <c r="E21" s="27">
        <v>323</v>
      </c>
      <c r="F21" s="19"/>
      <c r="G21" s="20"/>
      <c r="H21" s="9">
        <f t="shared" ref="H21:L21" si="8">SUM(H22:H29)</f>
        <v>229000</v>
      </c>
      <c r="I21" s="9">
        <f t="shared" si="8"/>
        <v>229000</v>
      </c>
      <c r="J21" s="9">
        <f t="shared" si="8"/>
        <v>128970</v>
      </c>
      <c r="K21" s="9">
        <f t="shared" si="8"/>
        <v>138970</v>
      </c>
      <c r="L21" s="9">
        <f t="shared" si="8"/>
        <v>156870</v>
      </c>
    </row>
    <row r="22" spans="1:12" x14ac:dyDescent="0.2">
      <c r="A22" s="16"/>
      <c r="B22" s="16" t="s">
        <v>6</v>
      </c>
      <c r="C22" s="17" t="s">
        <v>7</v>
      </c>
      <c r="D22" s="16" t="s">
        <v>8</v>
      </c>
      <c r="E22" s="18" t="s">
        <v>32</v>
      </c>
      <c r="F22" s="19" t="s">
        <v>33</v>
      </c>
      <c r="G22" s="20" t="s">
        <v>11</v>
      </c>
      <c r="H22" s="21">
        <v>50000</v>
      </c>
      <c r="I22" s="21">
        <v>50000</v>
      </c>
      <c r="J22" s="21">
        <v>47600</v>
      </c>
      <c r="K22" s="21">
        <v>47600</v>
      </c>
      <c r="L22" s="21">
        <v>60000</v>
      </c>
    </row>
    <row r="23" spans="1:12" ht="25.5" x14ac:dyDescent="0.2">
      <c r="A23" s="16"/>
      <c r="B23" s="16" t="s">
        <v>6</v>
      </c>
      <c r="C23" s="17" t="s">
        <v>7</v>
      </c>
      <c r="D23" s="16" t="s">
        <v>8</v>
      </c>
      <c r="E23" s="18" t="s">
        <v>34</v>
      </c>
      <c r="F23" s="19" t="s">
        <v>35</v>
      </c>
      <c r="G23" s="20" t="s">
        <v>11</v>
      </c>
      <c r="H23" s="21">
        <v>10000</v>
      </c>
      <c r="I23" s="21">
        <v>10000</v>
      </c>
      <c r="J23" s="21">
        <v>9500</v>
      </c>
      <c r="K23" s="21">
        <v>9500</v>
      </c>
      <c r="L23" s="21">
        <v>10000</v>
      </c>
    </row>
    <row r="24" spans="1:12" x14ac:dyDescent="0.2">
      <c r="A24" s="16"/>
      <c r="B24" s="16" t="s">
        <v>6</v>
      </c>
      <c r="C24" s="17" t="s">
        <v>7</v>
      </c>
      <c r="D24" s="16" t="s">
        <v>8</v>
      </c>
      <c r="E24" s="18" t="s">
        <v>36</v>
      </c>
      <c r="F24" s="19" t="s">
        <v>37</v>
      </c>
      <c r="G24" s="20" t="s">
        <v>11</v>
      </c>
      <c r="H24" s="21">
        <v>15000</v>
      </c>
      <c r="I24" s="21">
        <v>17512.849999999999</v>
      </c>
      <c r="J24" s="21">
        <v>15000</v>
      </c>
      <c r="K24" s="21">
        <v>15000</v>
      </c>
      <c r="L24" s="21">
        <v>20000</v>
      </c>
    </row>
    <row r="25" spans="1:12" x14ac:dyDescent="0.2">
      <c r="A25" s="16"/>
      <c r="B25" s="16" t="s">
        <v>6</v>
      </c>
      <c r="C25" s="17" t="s">
        <v>7</v>
      </c>
      <c r="D25" s="16" t="s">
        <v>8</v>
      </c>
      <c r="E25" s="18" t="s">
        <v>38</v>
      </c>
      <c r="F25" s="19" t="s">
        <v>39</v>
      </c>
      <c r="G25" s="20" t="s">
        <v>11</v>
      </c>
      <c r="H25" s="21">
        <v>53280</v>
      </c>
      <c r="I25" s="21">
        <v>53280</v>
      </c>
      <c r="J25" s="21">
        <v>0</v>
      </c>
      <c r="K25" s="21">
        <v>0</v>
      </c>
      <c r="L25" s="21">
        <v>0</v>
      </c>
    </row>
    <row r="26" spans="1:12" x14ac:dyDescent="0.2">
      <c r="A26" s="16"/>
      <c r="B26" s="16" t="s">
        <v>6</v>
      </c>
      <c r="C26" s="17" t="s">
        <v>7</v>
      </c>
      <c r="D26" s="16" t="s">
        <v>8</v>
      </c>
      <c r="E26" s="18" t="s">
        <v>40</v>
      </c>
      <c r="F26" s="19" t="s">
        <v>41</v>
      </c>
      <c r="G26" s="20" t="s">
        <v>11</v>
      </c>
      <c r="H26" s="21">
        <v>7720</v>
      </c>
      <c r="I26" s="21">
        <v>7720</v>
      </c>
      <c r="J26" s="21">
        <v>4870</v>
      </c>
      <c r="K26" s="21">
        <v>4870</v>
      </c>
      <c r="L26" s="21">
        <v>4870</v>
      </c>
    </row>
    <row r="27" spans="1:12" x14ac:dyDescent="0.2">
      <c r="A27" s="16"/>
      <c r="B27" s="16" t="s">
        <v>6</v>
      </c>
      <c r="C27" s="17" t="s">
        <v>7</v>
      </c>
      <c r="D27" s="16" t="s">
        <v>8</v>
      </c>
      <c r="E27" s="18" t="s">
        <v>42</v>
      </c>
      <c r="F27" s="19" t="s">
        <v>43</v>
      </c>
      <c r="G27" s="20" t="s">
        <v>11</v>
      </c>
      <c r="H27" s="21">
        <v>50000</v>
      </c>
      <c r="I27" s="21">
        <v>40701.14</v>
      </c>
      <c r="J27" s="21">
        <v>20000</v>
      </c>
      <c r="K27" s="21">
        <v>30000</v>
      </c>
      <c r="L27" s="21">
        <v>30000</v>
      </c>
    </row>
    <row r="28" spans="1:12" x14ac:dyDescent="0.2">
      <c r="A28" s="16"/>
      <c r="B28" s="16" t="s">
        <v>6</v>
      </c>
      <c r="C28" s="17" t="s">
        <v>7</v>
      </c>
      <c r="D28" s="16" t="s">
        <v>8</v>
      </c>
      <c r="E28" s="18" t="s">
        <v>44</v>
      </c>
      <c r="F28" s="19" t="s">
        <v>45</v>
      </c>
      <c r="G28" s="20" t="s">
        <v>11</v>
      </c>
      <c r="H28" s="21">
        <v>17000</v>
      </c>
      <c r="I28" s="21">
        <v>17000</v>
      </c>
      <c r="J28" s="21">
        <v>12000</v>
      </c>
      <c r="K28" s="21">
        <v>12000</v>
      </c>
      <c r="L28" s="21">
        <v>12000</v>
      </c>
    </row>
    <row r="29" spans="1:12" x14ac:dyDescent="0.2">
      <c r="A29" s="16"/>
      <c r="B29" s="16" t="s">
        <v>6</v>
      </c>
      <c r="C29" s="17" t="s">
        <v>7</v>
      </c>
      <c r="D29" s="16" t="s">
        <v>8</v>
      </c>
      <c r="E29" s="18" t="s">
        <v>46</v>
      </c>
      <c r="F29" s="19" t="s">
        <v>47</v>
      </c>
      <c r="G29" s="20" t="s">
        <v>11</v>
      </c>
      <c r="H29" s="21">
        <v>26000</v>
      </c>
      <c r="I29" s="21">
        <v>32786.01</v>
      </c>
      <c r="J29" s="21">
        <v>20000</v>
      </c>
      <c r="K29" s="21">
        <v>20000</v>
      </c>
      <c r="L29" s="21">
        <v>20000</v>
      </c>
    </row>
    <row r="30" spans="1:12" x14ac:dyDescent="0.2">
      <c r="A30" s="29"/>
      <c r="B30" s="16"/>
      <c r="C30" s="17"/>
      <c r="D30" s="16"/>
      <c r="E30" s="27">
        <v>324</v>
      </c>
      <c r="F30" s="19"/>
      <c r="G30" s="20"/>
      <c r="H30" s="9">
        <f t="shared" ref="H30:L30" si="9">H31</f>
        <v>5000</v>
      </c>
      <c r="I30" s="9">
        <f t="shared" si="9"/>
        <v>1087.3699999999999</v>
      </c>
      <c r="J30" s="9">
        <f t="shared" si="9"/>
        <v>8500</v>
      </c>
      <c r="K30" s="9">
        <f t="shared" si="9"/>
        <v>8500</v>
      </c>
      <c r="L30" s="9">
        <f t="shared" si="9"/>
        <v>8500</v>
      </c>
    </row>
    <row r="31" spans="1:12" ht="25.5" x14ac:dyDescent="0.2">
      <c r="A31" s="31"/>
      <c r="B31" s="16" t="s">
        <v>6</v>
      </c>
      <c r="C31" s="17" t="s">
        <v>7</v>
      </c>
      <c r="D31" s="16" t="s">
        <v>8</v>
      </c>
      <c r="E31" s="18" t="s">
        <v>48</v>
      </c>
      <c r="F31" s="19" t="s">
        <v>49</v>
      </c>
      <c r="G31" s="20" t="s">
        <v>11</v>
      </c>
      <c r="H31" s="21">
        <v>5000</v>
      </c>
      <c r="I31" s="21">
        <v>1087.3699999999999</v>
      </c>
      <c r="J31" s="21">
        <v>8500</v>
      </c>
      <c r="K31" s="21">
        <v>8500</v>
      </c>
      <c r="L31" s="21">
        <v>8500</v>
      </c>
    </row>
    <row r="32" spans="1:12" x14ac:dyDescent="0.2">
      <c r="A32" s="29"/>
      <c r="B32" s="16"/>
      <c r="C32" s="17"/>
      <c r="D32" s="16"/>
      <c r="E32" s="27">
        <v>329</v>
      </c>
      <c r="F32" s="19"/>
      <c r="G32" s="20"/>
      <c r="H32" s="9">
        <f t="shared" ref="H32:L32" si="10">SUM(H33:H38)</f>
        <v>87500</v>
      </c>
      <c r="I32" s="9">
        <f t="shared" si="10"/>
        <v>87500</v>
      </c>
      <c r="J32" s="9">
        <f t="shared" si="10"/>
        <v>93001</v>
      </c>
      <c r="K32" s="9">
        <f t="shared" si="10"/>
        <v>93001</v>
      </c>
      <c r="L32" s="9">
        <f t="shared" si="10"/>
        <v>93001</v>
      </c>
    </row>
    <row r="33" spans="1:13" ht="22.15" customHeight="1" x14ac:dyDescent="0.2">
      <c r="A33" s="16"/>
      <c r="B33" s="16" t="s">
        <v>6</v>
      </c>
      <c r="C33" s="17" t="s">
        <v>7</v>
      </c>
      <c r="D33" s="16" t="s">
        <v>8</v>
      </c>
      <c r="E33" s="18" t="s">
        <v>50</v>
      </c>
      <c r="F33" s="19" t="s">
        <v>51</v>
      </c>
      <c r="G33" s="20" t="s">
        <v>11</v>
      </c>
      <c r="H33" s="21">
        <v>0</v>
      </c>
      <c r="I33" s="21"/>
      <c r="J33" s="21">
        <v>0</v>
      </c>
      <c r="K33" s="21">
        <v>0</v>
      </c>
      <c r="L33" s="21">
        <v>0</v>
      </c>
    </row>
    <row r="34" spans="1:13" ht="22.15" customHeight="1" x14ac:dyDescent="0.2">
      <c r="A34" s="16"/>
      <c r="B34" s="16" t="s">
        <v>6</v>
      </c>
      <c r="C34" s="17" t="s">
        <v>7</v>
      </c>
      <c r="D34" s="16" t="s">
        <v>8</v>
      </c>
      <c r="E34" s="18" t="s">
        <v>52</v>
      </c>
      <c r="F34" s="19" t="s">
        <v>53</v>
      </c>
      <c r="G34" s="20" t="s">
        <v>11</v>
      </c>
      <c r="H34" s="21">
        <v>2500</v>
      </c>
      <c r="I34" s="21">
        <v>2500</v>
      </c>
      <c r="J34" s="21">
        <v>401</v>
      </c>
      <c r="K34" s="21">
        <v>401</v>
      </c>
      <c r="L34" s="21">
        <v>401</v>
      </c>
    </row>
    <row r="35" spans="1:13" ht="22.15" customHeight="1" x14ac:dyDescent="0.2">
      <c r="A35" s="16"/>
      <c r="B35" s="16" t="s">
        <v>6</v>
      </c>
      <c r="C35" s="17" t="s">
        <v>7</v>
      </c>
      <c r="D35" s="16" t="s">
        <v>8</v>
      </c>
      <c r="E35" s="18" t="s">
        <v>54</v>
      </c>
      <c r="F35" s="19" t="s">
        <v>55</v>
      </c>
      <c r="G35" s="20" t="s">
        <v>11</v>
      </c>
      <c r="H35" s="21">
        <v>11706</v>
      </c>
      <c r="I35" s="21">
        <v>11706</v>
      </c>
      <c r="J35" s="21">
        <v>21400</v>
      </c>
      <c r="K35" s="21">
        <v>24300</v>
      </c>
      <c r="L35" s="21">
        <v>24300</v>
      </c>
    </row>
    <row r="36" spans="1:13" ht="22.15" customHeight="1" x14ac:dyDescent="0.2">
      <c r="A36" s="16"/>
      <c r="B36" s="16" t="s">
        <v>6</v>
      </c>
      <c r="C36" s="17" t="s">
        <v>7</v>
      </c>
      <c r="D36" s="16" t="s">
        <v>8</v>
      </c>
      <c r="E36" s="18" t="s">
        <v>56</v>
      </c>
      <c r="F36" s="19" t="s">
        <v>57</v>
      </c>
      <c r="G36" s="20" t="s">
        <v>11</v>
      </c>
      <c r="H36" s="21">
        <v>57387</v>
      </c>
      <c r="I36" s="21">
        <v>60000</v>
      </c>
      <c r="J36" s="21">
        <v>60000</v>
      </c>
      <c r="K36" s="21">
        <v>57100</v>
      </c>
      <c r="L36" s="21">
        <v>57100</v>
      </c>
    </row>
    <row r="37" spans="1:13" ht="22.15" customHeight="1" x14ac:dyDescent="0.2">
      <c r="A37" s="16"/>
      <c r="B37" s="16" t="s">
        <v>6</v>
      </c>
      <c r="C37" s="17" t="s">
        <v>7</v>
      </c>
      <c r="D37" s="16" t="s">
        <v>8</v>
      </c>
      <c r="E37" s="22">
        <v>3295</v>
      </c>
      <c r="F37" s="19" t="s">
        <v>58</v>
      </c>
      <c r="G37" s="20">
        <v>11</v>
      </c>
      <c r="H37" s="21">
        <v>10907</v>
      </c>
      <c r="I37" s="21">
        <v>10907</v>
      </c>
      <c r="J37" s="21">
        <v>11200</v>
      </c>
      <c r="K37" s="21">
        <v>11200</v>
      </c>
      <c r="L37" s="21">
        <v>11200</v>
      </c>
    </row>
    <row r="38" spans="1:13" ht="22.15" customHeight="1" x14ac:dyDescent="0.2">
      <c r="A38" s="16"/>
      <c r="B38" s="16" t="s">
        <v>6</v>
      </c>
      <c r="C38" s="17" t="s">
        <v>7</v>
      </c>
      <c r="D38" s="16" t="s">
        <v>8</v>
      </c>
      <c r="E38" s="18" t="s">
        <v>59</v>
      </c>
      <c r="F38" s="19" t="s">
        <v>60</v>
      </c>
      <c r="G38" s="20" t="s">
        <v>11</v>
      </c>
      <c r="H38" s="21">
        <v>5000</v>
      </c>
      <c r="I38" s="21">
        <v>2387</v>
      </c>
      <c r="J38" s="21">
        <v>0</v>
      </c>
      <c r="K38" s="21">
        <v>0</v>
      </c>
      <c r="L38" s="21">
        <v>0</v>
      </c>
    </row>
    <row r="39" spans="1:13" ht="22.15" customHeight="1" x14ac:dyDescent="0.2">
      <c r="A39" s="29"/>
      <c r="B39" s="16"/>
      <c r="C39" s="17"/>
      <c r="D39" s="16"/>
      <c r="E39" s="27">
        <v>343</v>
      </c>
      <c r="F39" s="19"/>
      <c r="G39" s="20"/>
      <c r="H39" s="9">
        <f t="shared" ref="H39:L39" si="11">SUM(H40:H41)</f>
        <v>8000</v>
      </c>
      <c r="I39" s="9">
        <f t="shared" si="11"/>
        <v>6925.81</v>
      </c>
      <c r="J39" s="9">
        <f t="shared" si="11"/>
        <v>6000</v>
      </c>
      <c r="K39" s="9">
        <f t="shared" si="11"/>
        <v>6000</v>
      </c>
      <c r="L39" s="9">
        <f t="shared" si="11"/>
        <v>6000</v>
      </c>
    </row>
    <row r="40" spans="1:13" ht="22.15" customHeight="1" x14ac:dyDescent="0.2">
      <c r="A40" s="16"/>
      <c r="B40" s="16" t="s">
        <v>6</v>
      </c>
      <c r="C40" s="17" t="s">
        <v>7</v>
      </c>
      <c r="D40" s="16" t="s">
        <v>8</v>
      </c>
      <c r="E40" s="18" t="s">
        <v>61</v>
      </c>
      <c r="F40" s="19" t="s">
        <v>62</v>
      </c>
      <c r="G40" s="20" t="s">
        <v>11</v>
      </c>
      <c r="H40" s="21">
        <v>8000</v>
      </c>
      <c r="I40" s="21">
        <v>6925.81</v>
      </c>
      <c r="J40" s="21">
        <v>6000</v>
      </c>
      <c r="K40" s="21">
        <v>6000</v>
      </c>
      <c r="L40" s="21">
        <v>6000</v>
      </c>
    </row>
    <row r="41" spans="1:13" ht="22.15" customHeight="1" x14ac:dyDescent="0.2">
      <c r="A41" s="16"/>
      <c r="B41" s="16" t="s">
        <v>6</v>
      </c>
      <c r="C41" s="17" t="s">
        <v>7</v>
      </c>
      <c r="D41" s="16" t="s">
        <v>8</v>
      </c>
      <c r="E41" s="22">
        <v>3432</v>
      </c>
      <c r="F41" s="19" t="s">
        <v>63</v>
      </c>
      <c r="G41" s="20" t="s">
        <v>11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</row>
    <row r="42" spans="1:13" ht="22.15" customHeight="1" x14ac:dyDescent="0.2">
      <c r="A42" s="29"/>
      <c r="B42" s="16"/>
      <c r="C42" s="17"/>
      <c r="D42" s="16"/>
      <c r="E42" s="27">
        <v>422</v>
      </c>
      <c r="F42" s="19"/>
      <c r="G42" s="20"/>
      <c r="H42" s="9">
        <f t="shared" ref="H42:L42" si="12">SUM(H43:H45)</f>
        <v>75000</v>
      </c>
      <c r="I42" s="9">
        <f t="shared" si="12"/>
        <v>74148.05</v>
      </c>
      <c r="J42" s="9">
        <f t="shared" si="12"/>
        <v>0</v>
      </c>
      <c r="K42" s="9">
        <f t="shared" si="12"/>
        <v>0</v>
      </c>
      <c r="L42" s="9">
        <f t="shared" si="12"/>
        <v>0</v>
      </c>
    </row>
    <row r="43" spans="1:13" ht="22.15" customHeight="1" x14ac:dyDescent="0.2">
      <c r="A43" s="16"/>
      <c r="B43" s="16" t="s">
        <v>6</v>
      </c>
      <c r="C43" s="17" t="s">
        <v>7</v>
      </c>
      <c r="D43" s="16" t="s">
        <v>8</v>
      </c>
      <c r="E43" s="18" t="s">
        <v>64</v>
      </c>
      <c r="F43" s="19" t="s">
        <v>65</v>
      </c>
      <c r="G43" s="20" t="s">
        <v>11</v>
      </c>
      <c r="H43" s="21">
        <v>75000</v>
      </c>
      <c r="I43" s="21">
        <v>74148.05</v>
      </c>
      <c r="J43" s="21">
        <v>0</v>
      </c>
      <c r="K43" s="21">
        <v>0</v>
      </c>
      <c r="L43" s="21">
        <v>0</v>
      </c>
    </row>
    <row r="44" spans="1:13" ht="22.15" customHeight="1" x14ac:dyDescent="0.2">
      <c r="A44" s="16"/>
      <c r="B44" s="16" t="s">
        <v>6</v>
      </c>
      <c r="C44" s="17" t="s">
        <v>7</v>
      </c>
      <c r="D44" s="16" t="s">
        <v>8</v>
      </c>
      <c r="E44" s="18" t="s">
        <v>66</v>
      </c>
      <c r="F44" s="19" t="s">
        <v>67</v>
      </c>
      <c r="G44" s="20" t="s">
        <v>11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</row>
    <row r="45" spans="1:13" ht="22.15" customHeight="1" x14ac:dyDescent="0.2">
      <c r="A45" s="16"/>
      <c r="B45" s="16" t="s">
        <v>6</v>
      </c>
      <c r="C45" s="17" t="s">
        <v>7</v>
      </c>
      <c r="D45" s="16" t="s">
        <v>8</v>
      </c>
      <c r="E45" s="18" t="s">
        <v>68</v>
      </c>
      <c r="F45" s="19" t="s">
        <v>69</v>
      </c>
      <c r="G45" s="20" t="s">
        <v>11</v>
      </c>
      <c r="H45" s="21">
        <v>0</v>
      </c>
      <c r="I45" s="21"/>
      <c r="J45" s="21">
        <v>0</v>
      </c>
      <c r="K45" s="21">
        <v>0</v>
      </c>
      <c r="L45" s="21">
        <v>0</v>
      </c>
    </row>
    <row r="46" spans="1:13" ht="22.15" customHeight="1" x14ac:dyDescent="0.2">
      <c r="A46" s="29"/>
      <c r="B46" s="16"/>
      <c r="C46" s="17"/>
      <c r="D46" s="16"/>
      <c r="E46" s="27">
        <v>424</v>
      </c>
      <c r="F46" s="19"/>
      <c r="G46" s="20"/>
      <c r="H46" s="9">
        <f t="shared" ref="H46:L46" si="13">H47</f>
        <v>0</v>
      </c>
      <c r="I46" s="9">
        <f t="shared" si="13"/>
        <v>0</v>
      </c>
      <c r="J46" s="9">
        <f t="shared" si="13"/>
        <v>0</v>
      </c>
      <c r="K46" s="9">
        <f t="shared" si="13"/>
        <v>0</v>
      </c>
      <c r="L46" s="9">
        <f t="shared" si="13"/>
        <v>0</v>
      </c>
    </row>
    <row r="47" spans="1:13" ht="22.15" customHeight="1" x14ac:dyDescent="0.2">
      <c r="A47" s="16"/>
      <c r="B47" s="16" t="s">
        <v>6</v>
      </c>
      <c r="C47" s="17" t="s">
        <v>7</v>
      </c>
      <c r="D47" s="16" t="s">
        <v>8</v>
      </c>
      <c r="E47" s="18" t="s">
        <v>70</v>
      </c>
      <c r="F47" s="19" t="s">
        <v>71</v>
      </c>
      <c r="G47" s="20" t="s">
        <v>11</v>
      </c>
      <c r="H47" s="21">
        <v>0</v>
      </c>
      <c r="I47" s="21">
        <v>0</v>
      </c>
      <c r="J47" s="21">
        <v>0</v>
      </c>
      <c r="K47" s="21">
        <v>0</v>
      </c>
      <c r="L47" s="30">
        <v>0</v>
      </c>
      <c r="M47" s="58"/>
    </row>
    <row r="48" spans="1:13" ht="40.9" customHeight="1" x14ac:dyDescent="0.2">
      <c r="A48" s="32" t="s">
        <v>72</v>
      </c>
      <c r="B48" s="65" t="s">
        <v>73</v>
      </c>
      <c r="C48" s="77"/>
      <c r="D48" s="78"/>
      <c r="E48" s="64" t="s">
        <v>74</v>
      </c>
      <c r="F48" s="64"/>
      <c r="G48" s="33"/>
      <c r="H48" s="8">
        <f t="shared" ref="H48:L48" si="14">H50+H51+H52+H54+H55+H57+H58+H59+H60+H61+H63+H64</f>
        <v>1470000</v>
      </c>
      <c r="I48" s="8">
        <f t="shared" si="14"/>
        <v>1442540.02</v>
      </c>
      <c r="J48" s="8">
        <f t="shared" si="14"/>
        <v>1375000</v>
      </c>
      <c r="K48" s="8">
        <f t="shared" si="14"/>
        <v>1304000</v>
      </c>
      <c r="L48" s="56">
        <f t="shared" si="14"/>
        <v>1304000</v>
      </c>
      <c r="M48" s="59"/>
    </row>
    <row r="49" spans="1:13" ht="22.15" customHeight="1" x14ac:dyDescent="0.2">
      <c r="A49" s="32"/>
      <c r="B49" s="34"/>
      <c r="C49" s="34"/>
      <c r="D49" s="34"/>
      <c r="E49" s="35">
        <v>321</v>
      </c>
      <c r="F49" s="35"/>
      <c r="G49" s="20"/>
      <c r="H49" s="9">
        <f t="shared" ref="H49:J49" si="15">SUM(H50:H52)</f>
        <v>170000</v>
      </c>
      <c r="I49" s="9">
        <f t="shared" si="15"/>
        <v>170000</v>
      </c>
      <c r="J49" s="9">
        <f t="shared" si="15"/>
        <v>185000</v>
      </c>
      <c r="K49" s="9">
        <f t="shared" ref="K49:L49" si="16">SUM(K50:K52)</f>
        <v>277000</v>
      </c>
      <c r="L49" s="57">
        <f t="shared" si="16"/>
        <v>277000</v>
      </c>
      <c r="M49" s="59"/>
    </row>
    <row r="50" spans="1:13" ht="22.15" customHeight="1" x14ac:dyDescent="0.2">
      <c r="A50" s="16"/>
      <c r="B50" s="16" t="s">
        <v>6</v>
      </c>
      <c r="C50" s="17" t="s">
        <v>7</v>
      </c>
      <c r="D50" s="16" t="s">
        <v>75</v>
      </c>
      <c r="E50" s="18" t="s">
        <v>19</v>
      </c>
      <c r="F50" s="19" t="s">
        <v>20</v>
      </c>
      <c r="G50" s="20" t="s">
        <v>11</v>
      </c>
      <c r="H50" s="21">
        <v>170000</v>
      </c>
      <c r="I50" s="21">
        <v>170000</v>
      </c>
      <c r="J50" s="21">
        <v>185000</v>
      </c>
      <c r="K50" s="21">
        <v>277000</v>
      </c>
      <c r="L50" s="30">
        <v>277000</v>
      </c>
      <c r="M50" s="60"/>
    </row>
    <row r="51" spans="1:13" ht="22.15" customHeight="1" x14ac:dyDescent="0.2">
      <c r="A51" s="16"/>
      <c r="B51" s="16" t="s">
        <v>6</v>
      </c>
      <c r="C51" s="17" t="s">
        <v>7</v>
      </c>
      <c r="D51" s="16" t="s">
        <v>75</v>
      </c>
      <c r="E51" s="18" t="s">
        <v>23</v>
      </c>
      <c r="F51" s="19" t="s">
        <v>24</v>
      </c>
      <c r="G51" s="20" t="s">
        <v>11</v>
      </c>
      <c r="H51" s="21">
        <v>0</v>
      </c>
      <c r="I51" s="21"/>
      <c r="J51" s="21">
        <v>0</v>
      </c>
      <c r="K51" s="21">
        <v>0</v>
      </c>
      <c r="L51" s="30">
        <v>0</v>
      </c>
      <c r="M51" s="60"/>
    </row>
    <row r="52" spans="1:13" ht="22.15" customHeight="1" x14ac:dyDescent="0.2">
      <c r="A52" s="16"/>
      <c r="B52" s="16" t="s">
        <v>6</v>
      </c>
      <c r="C52" s="17" t="s">
        <v>7</v>
      </c>
      <c r="D52" s="16" t="s">
        <v>75</v>
      </c>
      <c r="E52" s="18" t="s">
        <v>25</v>
      </c>
      <c r="F52" s="19" t="s">
        <v>26</v>
      </c>
      <c r="G52" s="20" t="s">
        <v>11</v>
      </c>
      <c r="H52" s="21">
        <v>0</v>
      </c>
      <c r="I52" s="21"/>
      <c r="J52" s="21">
        <v>0</v>
      </c>
      <c r="K52" s="21">
        <v>0</v>
      </c>
      <c r="L52" s="30">
        <v>0</v>
      </c>
      <c r="M52" s="60"/>
    </row>
    <row r="53" spans="1:13" ht="22.15" customHeight="1" x14ac:dyDescent="0.2">
      <c r="A53" s="16"/>
      <c r="B53" s="16"/>
      <c r="C53" s="17"/>
      <c r="D53" s="16"/>
      <c r="E53" s="27">
        <v>322</v>
      </c>
      <c r="F53" s="19"/>
      <c r="G53" s="20"/>
      <c r="H53" s="9">
        <f t="shared" ref="H53:L53" si="17">H54+H55</f>
        <v>40000</v>
      </c>
      <c r="I53" s="9">
        <f t="shared" si="17"/>
        <v>40000</v>
      </c>
      <c r="J53" s="9">
        <f t="shared" si="17"/>
        <v>27000</v>
      </c>
      <c r="K53" s="9">
        <f t="shared" si="17"/>
        <v>27000</v>
      </c>
      <c r="L53" s="57">
        <f t="shared" si="17"/>
        <v>27000</v>
      </c>
      <c r="M53" s="59"/>
    </row>
    <row r="54" spans="1:13" ht="22.15" customHeight="1" x14ac:dyDescent="0.2">
      <c r="A54" s="16"/>
      <c r="B54" s="16" t="s">
        <v>6</v>
      </c>
      <c r="C54" s="17" t="s">
        <v>7</v>
      </c>
      <c r="D54" s="16" t="s">
        <v>75</v>
      </c>
      <c r="E54" s="18" t="s">
        <v>27</v>
      </c>
      <c r="F54" s="19" t="s">
        <v>28</v>
      </c>
      <c r="G54" s="20" t="s">
        <v>11</v>
      </c>
      <c r="H54" s="21">
        <v>40000</v>
      </c>
      <c r="I54" s="21">
        <v>40000</v>
      </c>
      <c r="J54" s="21">
        <v>27000</v>
      </c>
      <c r="K54" s="21">
        <v>27000</v>
      </c>
      <c r="L54" s="30">
        <v>27000</v>
      </c>
      <c r="M54" s="60"/>
    </row>
    <row r="55" spans="1:13" ht="22.15" customHeight="1" x14ac:dyDescent="0.2">
      <c r="A55" s="16"/>
      <c r="B55" s="16" t="s">
        <v>6</v>
      </c>
      <c r="C55" s="17" t="s">
        <v>7</v>
      </c>
      <c r="D55" s="16" t="s">
        <v>75</v>
      </c>
      <c r="E55" s="18" t="s">
        <v>30</v>
      </c>
      <c r="F55" s="19" t="s">
        <v>31</v>
      </c>
      <c r="G55" s="20" t="s">
        <v>11</v>
      </c>
      <c r="H55" s="21">
        <v>0</v>
      </c>
      <c r="I55" s="21"/>
      <c r="J55" s="21">
        <v>0</v>
      </c>
      <c r="K55" s="21">
        <v>0</v>
      </c>
      <c r="L55" s="30">
        <v>0</v>
      </c>
      <c r="M55" s="60"/>
    </row>
    <row r="56" spans="1:13" ht="22.15" customHeight="1" x14ac:dyDescent="0.2">
      <c r="A56" s="16"/>
      <c r="B56" s="16"/>
      <c r="C56" s="17"/>
      <c r="D56" s="16"/>
      <c r="E56" s="27">
        <v>323</v>
      </c>
      <c r="F56" s="19"/>
      <c r="G56" s="20"/>
      <c r="H56" s="9">
        <f t="shared" ref="H56:L56" si="18">SUM(H57:H61)</f>
        <v>1230000</v>
      </c>
      <c r="I56" s="9">
        <f t="shared" si="18"/>
        <v>1202540.02</v>
      </c>
      <c r="J56" s="9">
        <f t="shared" si="18"/>
        <v>1148000</v>
      </c>
      <c r="K56" s="9">
        <f t="shared" si="18"/>
        <v>985000</v>
      </c>
      <c r="L56" s="57">
        <f t="shared" si="18"/>
        <v>985000</v>
      </c>
      <c r="M56" s="59"/>
    </row>
    <row r="57" spans="1:13" ht="22.15" customHeight="1" x14ac:dyDescent="0.2">
      <c r="A57" s="16"/>
      <c r="B57" s="16" t="s">
        <v>6</v>
      </c>
      <c r="C57" s="17" t="s">
        <v>7</v>
      </c>
      <c r="D57" s="16" t="s">
        <v>75</v>
      </c>
      <c r="E57" s="18" t="s">
        <v>32</v>
      </c>
      <c r="F57" s="19" t="s">
        <v>33</v>
      </c>
      <c r="G57" s="20" t="s">
        <v>11</v>
      </c>
      <c r="H57" s="21">
        <v>0</v>
      </c>
      <c r="I57" s="21"/>
      <c r="J57" s="21">
        <v>0</v>
      </c>
      <c r="K57" s="21">
        <v>0</v>
      </c>
      <c r="L57" s="30">
        <v>0</v>
      </c>
      <c r="M57" s="60"/>
    </row>
    <row r="58" spans="1:13" ht="22.15" customHeight="1" x14ac:dyDescent="0.2">
      <c r="A58" s="16"/>
      <c r="B58" s="16" t="s">
        <v>6</v>
      </c>
      <c r="C58" s="17" t="s">
        <v>7</v>
      </c>
      <c r="D58" s="16" t="s">
        <v>75</v>
      </c>
      <c r="E58" s="18" t="s">
        <v>36</v>
      </c>
      <c r="F58" s="19" t="s">
        <v>37</v>
      </c>
      <c r="G58" s="20" t="s">
        <v>11</v>
      </c>
      <c r="H58" s="21"/>
      <c r="I58" s="21"/>
      <c r="J58" s="21"/>
      <c r="K58" s="21"/>
      <c r="L58" s="30"/>
      <c r="M58" s="60"/>
    </row>
    <row r="59" spans="1:13" ht="22.15" customHeight="1" x14ac:dyDescent="0.2">
      <c r="A59" s="16"/>
      <c r="B59" s="16" t="s">
        <v>6</v>
      </c>
      <c r="C59" s="17" t="s">
        <v>7</v>
      </c>
      <c r="D59" s="16" t="s">
        <v>75</v>
      </c>
      <c r="E59" s="18" t="s">
        <v>38</v>
      </c>
      <c r="F59" s="19" t="s">
        <v>39</v>
      </c>
      <c r="G59" s="20" t="s">
        <v>11</v>
      </c>
      <c r="H59" s="21"/>
      <c r="I59" s="21"/>
      <c r="J59" s="21">
        <v>78000</v>
      </c>
      <c r="K59" s="21">
        <v>85000</v>
      </c>
      <c r="L59" s="30">
        <v>85000</v>
      </c>
      <c r="M59" s="60"/>
    </row>
    <row r="60" spans="1:13" ht="22.15" customHeight="1" x14ac:dyDescent="0.2">
      <c r="A60" s="16"/>
      <c r="B60" s="16" t="s">
        <v>6</v>
      </c>
      <c r="C60" s="17" t="s">
        <v>7</v>
      </c>
      <c r="D60" s="16" t="s">
        <v>75</v>
      </c>
      <c r="E60" s="18" t="s">
        <v>42</v>
      </c>
      <c r="F60" s="19" t="s">
        <v>43</v>
      </c>
      <c r="G60" s="20" t="s">
        <v>11</v>
      </c>
      <c r="H60" s="21">
        <v>1230000</v>
      </c>
      <c r="I60" s="21">
        <v>1202540.02</v>
      </c>
      <c r="J60" s="21">
        <v>1070000</v>
      </c>
      <c r="K60" s="21">
        <v>900000</v>
      </c>
      <c r="L60" s="30">
        <v>900000</v>
      </c>
      <c r="M60" s="60"/>
    </row>
    <row r="61" spans="1:13" ht="22.15" customHeight="1" x14ac:dyDescent="0.2">
      <c r="A61" s="16"/>
      <c r="B61" s="16" t="s">
        <v>6</v>
      </c>
      <c r="C61" s="17" t="s">
        <v>7</v>
      </c>
      <c r="D61" s="16" t="s">
        <v>75</v>
      </c>
      <c r="E61" s="18" t="s">
        <v>46</v>
      </c>
      <c r="F61" s="19" t="s">
        <v>47</v>
      </c>
      <c r="G61" s="20" t="s">
        <v>11</v>
      </c>
      <c r="H61" s="21">
        <v>0</v>
      </c>
      <c r="I61" s="21"/>
      <c r="J61" s="21">
        <v>0</v>
      </c>
      <c r="K61" s="21">
        <v>0</v>
      </c>
      <c r="L61" s="30">
        <v>0</v>
      </c>
      <c r="M61" s="60"/>
    </row>
    <row r="62" spans="1:13" ht="22.15" customHeight="1" x14ac:dyDescent="0.2">
      <c r="A62" s="16"/>
      <c r="B62" s="16"/>
      <c r="C62" s="17"/>
      <c r="D62" s="16"/>
      <c r="E62" s="27">
        <v>329</v>
      </c>
      <c r="F62" s="19"/>
      <c r="G62" s="20"/>
      <c r="H62" s="9">
        <f t="shared" ref="H62:L62" si="19">H63+H64</f>
        <v>30000</v>
      </c>
      <c r="I62" s="9">
        <f t="shared" si="19"/>
        <v>30000</v>
      </c>
      <c r="J62" s="9">
        <f t="shared" si="19"/>
        <v>15000</v>
      </c>
      <c r="K62" s="9">
        <f t="shared" si="19"/>
        <v>15000</v>
      </c>
      <c r="L62" s="57">
        <f t="shared" si="19"/>
        <v>15000</v>
      </c>
      <c r="M62" s="59"/>
    </row>
    <row r="63" spans="1:13" ht="22.15" customHeight="1" x14ac:dyDescent="0.2">
      <c r="A63" s="16"/>
      <c r="B63" s="16" t="s">
        <v>6</v>
      </c>
      <c r="C63" s="17" t="s">
        <v>7</v>
      </c>
      <c r="D63" s="16" t="s">
        <v>75</v>
      </c>
      <c r="E63" s="18" t="s">
        <v>54</v>
      </c>
      <c r="F63" s="19" t="s">
        <v>55</v>
      </c>
      <c r="G63" s="20" t="s">
        <v>11</v>
      </c>
      <c r="H63" s="21">
        <v>30000</v>
      </c>
      <c r="I63" s="21">
        <v>30000</v>
      </c>
      <c r="J63" s="21">
        <v>15000</v>
      </c>
      <c r="K63" s="21">
        <v>15000</v>
      </c>
      <c r="L63" s="30">
        <v>15000</v>
      </c>
      <c r="M63" s="60"/>
    </row>
    <row r="64" spans="1:13" ht="22.15" customHeight="1" x14ac:dyDescent="0.2">
      <c r="A64" s="16"/>
      <c r="B64" s="16" t="s">
        <v>6</v>
      </c>
      <c r="C64" s="17" t="s">
        <v>7</v>
      </c>
      <c r="D64" s="16" t="s">
        <v>75</v>
      </c>
      <c r="E64" s="18" t="s">
        <v>59</v>
      </c>
      <c r="F64" s="19" t="s">
        <v>60</v>
      </c>
      <c r="G64" s="20" t="s">
        <v>11</v>
      </c>
      <c r="H64" s="21">
        <v>0</v>
      </c>
      <c r="I64" s="21"/>
      <c r="J64" s="21">
        <v>0</v>
      </c>
      <c r="K64" s="21">
        <v>0</v>
      </c>
      <c r="L64" s="30">
        <v>0</v>
      </c>
      <c r="M64" s="60"/>
    </row>
    <row r="65" spans="1:13" ht="30.6" customHeight="1" x14ac:dyDescent="0.2">
      <c r="A65" s="65" t="s">
        <v>76</v>
      </c>
      <c r="B65" s="66"/>
      <c r="C65" s="66"/>
      <c r="D65" s="67"/>
      <c r="E65" s="68" t="s">
        <v>77</v>
      </c>
      <c r="F65" s="68"/>
      <c r="G65" s="33"/>
      <c r="H65" s="8">
        <f t="shared" ref="H65:I65" si="20">H67+H69+H70+H72</f>
        <v>0</v>
      </c>
      <c r="I65" s="8">
        <f t="shared" si="20"/>
        <v>0</v>
      </c>
      <c r="J65" s="8">
        <f>J66+J68+J71</f>
        <v>1000</v>
      </c>
      <c r="K65" s="8">
        <f t="shared" ref="K65:L65" si="21">K66+K68+K71</f>
        <v>1000</v>
      </c>
      <c r="L65" s="56">
        <f t="shared" si="21"/>
        <v>1000</v>
      </c>
      <c r="M65" s="58"/>
    </row>
    <row r="66" spans="1:13" ht="22.15" customHeight="1" x14ac:dyDescent="0.2">
      <c r="A66" s="32"/>
      <c r="B66" s="36"/>
      <c r="C66" s="36"/>
      <c r="D66" s="36"/>
      <c r="E66" s="35">
        <v>321</v>
      </c>
      <c r="F66" s="35"/>
      <c r="G66" s="20"/>
      <c r="H66" s="9">
        <f t="shared" ref="H66:L66" si="22">H67</f>
        <v>0</v>
      </c>
      <c r="I66" s="9">
        <f t="shared" si="22"/>
        <v>0</v>
      </c>
      <c r="J66" s="9">
        <f t="shared" si="22"/>
        <v>500</v>
      </c>
      <c r="K66" s="9">
        <f t="shared" si="22"/>
        <v>500</v>
      </c>
      <c r="L66" s="9">
        <f t="shared" si="22"/>
        <v>500</v>
      </c>
    </row>
    <row r="67" spans="1:13" ht="22.15" customHeight="1" x14ac:dyDescent="0.2">
      <c r="A67" s="16"/>
      <c r="B67" s="16" t="s">
        <v>6</v>
      </c>
      <c r="C67" s="17" t="s">
        <v>7</v>
      </c>
      <c r="D67" s="37" t="s">
        <v>78</v>
      </c>
      <c r="E67" s="18" t="s">
        <v>19</v>
      </c>
      <c r="F67" s="19" t="s">
        <v>20</v>
      </c>
      <c r="G67" s="20">
        <v>11</v>
      </c>
      <c r="H67" s="21"/>
      <c r="I67" s="21"/>
      <c r="J67" s="21">
        <v>500</v>
      </c>
      <c r="K67" s="21">
        <v>500</v>
      </c>
      <c r="L67" s="21">
        <v>500</v>
      </c>
    </row>
    <row r="68" spans="1:13" ht="22.15" customHeight="1" x14ac:dyDescent="0.2">
      <c r="A68" s="16"/>
      <c r="B68" s="16"/>
      <c r="C68" s="17"/>
      <c r="D68" s="37"/>
      <c r="E68" s="27">
        <v>322</v>
      </c>
      <c r="F68" s="19"/>
      <c r="G68" s="20"/>
      <c r="H68" s="9">
        <f>H69+H70</f>
        <v>0</v>
      </c>
      <c r="I68" s="9"/>
      <c r="J68" s="9">
        <f>J69+J70</f>
        <v>0</v>
      </c>
      <c r="K68" s="9">
        <f t="shared" ref="K68:L68" si="23">K69+K70</f>
        <v>0</v>
      </c>
      <c r="L68" s="9">
        <f t="shared" si="23"/>
        <v>0</v>
      </c>
    </row>
    <row r="69" spans="1:13" ht="22.15" customHeight="1" x14ac:dyDescent="0.2">
      <c r="A69" s="16"/>
      <c r="B69" s="16" t="s">
        <v>6</v>
      </c>
      <c r="C69" s="17" t="s">
        <v>7</v>
      </c>
      <c r="D69" s="37" t="s">
        <v>78</v>
      </c>
      <c r="E69" s="18" t="s">
        <v>27</v>
      </c>
      <c r="F69" s="19" t="s">
        <v>28</v>
      </c>
      <c r="G69" s="20">
        <v>11</v>
      </c>
      <c r="H69" s="21">
        <v>0</v>
      </c>
      <c r="I69" s="21"/>
      <c r="J69" s="21">
        <v>0</v>
      </c>
      <c r="K69" s="21">
        <v>0</v>
      </c>
      <c r="L69" s="21">
        <v>0</v>
      </c>
    </row>
    <row r="70" spans="1:13" ht="22.15" customHeight="1" x14ac:dyDescent="0.2">
      <c r="A70" s="16"/>
      <c r="B70" s="16" t="s">
        <v>6</v>
      </c>
      <c r="C70" s="17" t="s">
        <v>7</v>
      </c>
      <c r="D70" s="37" t="s">
        <v>78</v>
      </c>
      <c r="E70" s="18" t="s">
        <v>30</v>
      </c>
      <c r="F70" s="19" t="s">
        <v>31</v>
      </c>
      <c r="G70" s="20">
        <v>11</v>
      </c>
      <c r="H70" s="21">
        <v>0</v>
      </c>
      <c r="I70" s="21"/>
      <c r="J70" s="21">
        <v>0</v>
      </c>
      <c r="K70" s="21">
        <v>0</v>
      </c>
      <c r="L70" s="21">
        <v>0</v>
      </c>
    </row>
    <row r="71" spans="1:13" ht="22.15" customHeight="1" x14ac:dyDescent="0.2">
      <c r="A71" s="16"/>
      <c r="B71" s="16"/>
      <c r="C71" s="17"/>
      <c r="D71" s="37"/>
      <c r="E71" s="27">
        <v>323</v>
      </c>
      <c r="F71" s="19"/>
      <c r="G71" s="20"/>
      <c r="H71" s="9">
        <f t="shared" ref="H71:L71" si="24">H72</f>
        <v>0</v>
      </c>
      <c r="I71" s="9">
        <f t="shared" si="24"/>
        <v>0</v>
      </c>
      <c r="J71" s="9">
        <f t="shared" si="24"/>
        <v>500</v>
      </c>
      <c r="K71" s="9">
        <f t="shared" si="24"/>
        <v>500</v>
      </c>
      <c r="L71" s="9">
        <f t="shared" si="24"/>
        <v>500</v>
      </c>
    </row>
    <row r="72" spans="1:13" ht="22.15" customHeight="1" x14ac:dyDescent="0.2">
      <c r="A72" s="16"/>
      <c r="B72" s="16" t="s">
        <v>6</v>
      </c>
      <c r="C72" s="17" t="s">
        <v>7</v>
      </c>
      <c r="D72" s="37" t="s">
        <v>78</v>
      </c>
      <c r="E72" s="18" t="s">
        <v>42</v>
      </c>
      <c r="F72" s="19" t="s">
        <v>43</v>
      </c>
      <c r="G72" s="20">
        <v>11</v>
      </c>
      <c r="H72" s="21"/>
      <c r="I72" s="21"/>
      <c r="J72" s="21">
        <v>500</v>
      </c>
      <c r="K72" s="21">
        <v>500</v>
      </c>
      <c r="L72" s="21">
        <v>500</v>
      </c>
    </row>
    <row r="73" spans="1:13" ht="31.15" customHeight="1" x14ac:dyDescent="0.2">
      <c r="A73" s="65" t="s">
        <v>79</v>
      </c>
      <c r="B73" s="66"/>
      <c r="C73" s="66"/>
      <c r="D73" s="67"/>
      <c r="E73" s="68" t="s">
        <v>80</v>
      </c>
      <c r="F73" s="68"/>
      <c r="G73" s="33"/>
      <c r="H73" s="8">
        <f t="shared" ref="H73:L73" si="25">H75+H76+H78+H79+H81+H82+H83+H84+H85+H87+H88</f>
        <v>0</v>
      </c>
      <c r="I73" s="8">
        <f t="shared" si="25"/>
        <v>0</v>
      </c>
      <c r="J73" s="8">
        <f t="shared" si="25"/>
        <v>1000</v>
      </c>
      <c r="K73" s="8">
        <f t="shared" si="25"/>
        <v>1000</v>
      </c>
      <c r="L73" s="8">
        <f t="shared" si="25"/>
        <v>1000</v>
      </c>
    </row>
    <row r="74" spans="1:13" ht="22.15" customHeight="1" x14ac:dyDescent="0.2">
      <c r="A74" s="32"/>
      <c r="B74" s="36"/>
      <c r="C74" s="36"/>
      <c r="D74" s="36"/>
      <c r="E74" s="35">
        <v>321</v>
      </c>
      <c r="F74" s="35"/>
      <c r="G74" s="20"/>
      <c r="H74" s="9">
        <f t="shared" ref="H74:L74" si="26">H75+H76</f>
        <v>0</v>
      </c>
      <c r="I74" s="9">
        <f t="shared" si="26"/>
        <v>0</v>
      </c>
      <c r="J74" s="9">
        <f t="shared" si="26"/>
        <v>500</v>
      </c>
      <c r="K74" s="9">
        <f t="shared" si="26"/>
        <v>500</v>
      </c>
      <c r="L74" s="9">
        <f t="shared" si="26"/>
        <v>500</v>
      </c>
    </row>
    <row r="75" spans="1:13" ht="22.15" customHeight="1" x14ac:dyDescent="0.2">
      <c r="A75" s="16"/>
      <c r="B75" s="16" t="s">
        <v>6</v>
      </c>
      <c r="C75" s="17" t="s">
        <v>7</v>
      </c>
      <c r="D75" s="37" t="s">
        <v>81</v>
      </c>
      <c r="E75" s="18" t="s">
        <v>19</v>
      </c>
      <c r="F75" s="19" t="s">
        <v>20</v>
      </c>
      <c r="G75" s="20">
        <v>11</v>
      </c>
      <c r="H75" s="21"/>
      <c r="I75" s="21"/>
      <c r="J75" s="21">
        <v>500</v>
      </c>
      <c r="K75" s="21">
        <v>500</v>
      </c>
      <c r="L75" s="21">
        <v>500</v>
      </c>
    </row>
    <row r="76" spans="1:13" ht="22.15" customHeight="1" x14ac:dyDescent="0.2">
      <c r="A76" s="16"/>
      <c r="B76" s="16" t="s">
        <v>6</v>
      </c>
      <c r="C76" s="17" t="s">
        <v>7</v>
      </c>
      <c r="D76" s="37" t="s">
        <v>81</v>
      </c>
      <c r="E76" s="18" t="s">
        <v>23</v>
      </c>
      <c r="F76" s="19" t="s">
        <v>24</v>
      </c>
      <c r="G76" s="20">
        <v>11</v>
      </c>
      <c r="H76" s="21">
        <v>0</v>
      </c>
      <c r="I76" s="21"/>
      <c r="J76" s="21">
        <v>0</v>
      </c>
      <c r="K76" s="21">
        <v>0</v>
      </c>
      <c r="L76" s="21">
        <v>0</v>
      </c>
    </row>
    <row r="77" spans="1:13" ht="22.15" customHeight="1" x14ac:dyDescent="0.2">
      <c r="A77" s="16"/>
      <c r="B77" s="25"/>
      <c r="C77" s="26"/>
      <c r="D77" s="34"/>
      <c r="E77" s="27">
        <v>322</v>
      </c>
      <c r="F77" s="28"/>
      <c r="G77" s="20"/>
      <c r="H77" s="9">
        <f>H78+H79</f>
        <v>0</v>
      </c>
      <c r="I77" s="9"/>
      <c r="J77" s="9">
        <f>J78+J79</f>
        <v>0</v>
      </c>
      <c r="K77" s="9">
        <f t="shared" ref="K77:L77" si="27">K78+K79</f>
        <v>0</v>
      </c>
      <c r="L77" s="9">
        <f t="shared" si="27"/>
        <v>0</v>
      </c>
    </row>
    <row r="78" spans="1:13" ht="22.15" customHeight="1" x14ac:dyDescent="0.2">
      <c r="A78" s="16"/>
      <c r="B78" s="16" t="s">
        <v>6</v>
      </c>
      <c r="C78" s="17" t="s">
        <v>7</v>
      </c>
      <c r="D78" s="37" t="s">
        <v>81</v>
      </c>
      <c r="E78" s="18" t="s">
        <v>27</v>
      </c>
      <c r="F78" s="19" t="s">
        <v>28</v>
      </c>
      <c r="G78" s="20">
        <v>11</v>
      </c>
      <c r="H78" s="21">
        <v>0</v>
      </c>
      <c r="I78" s="21"/>
      <c r="J78" s="21">
        <v>0</v>
      </c>
      <c r="K78" s="21">
        <v>0</v>
      </c>
      <c r="L78" s="21">
        <v>0</v>
      </c>
    </row>
    <row r="79" spans="1:13" ht="22.15" customHeight="1" x14ac:dyDescent="0.2">
      <c r="A79" s="16"/>
      <c r="B79" s="16" t="s">
        <v>6</v>
      </c>
      <c r="C79" s="17" t="s">
        <v>7</v>
      </c>
      <c r="D79" s="37" t="s">
        <v>81</v>
      </c>
      <c r="E79" s="18" t="s">
        <v>30</v>
      </c>
      <c r="F79" s="19" t="s">
        <v>31</v>
      </c>
      <c r="G79" s="20">
        <v>11</v>
      </c>
      <c r="H79" s="21">
        <v>0</v>
      </c>
      <c r="I79" s="21"/>
      <c r="J79" s="21">
        <v>0</v>
      </c>
      <c r="K79" s="21">
        <v>0</v>
      </c>
      <c r="L79" s="21">
        <v>0</v>
      </c>
    </row>
    <row r="80" spans="1:13" ht="22.15" customHeight="1" x14ac:dyDescent="0.2">
      <c r="A80" s="16"/>
      <c r="B80" s="25"/>
      <c r="C80" s="26"/>
      <c r="D80" s="34"/>
      <c r="E80" s="27">
        <v>323</v>
      </c>
      <c r="F80" s="28"/>
      <c r="G80" s="20"/>
      <c r="H80" s="9">
        <f t="shared" ref="H80:J80" si="28">SUM(H81:H85)</f>
        <v>0</v>
      </c>
      <c r="I80" s="9">
        <f t="shared" si="28"/>
        <v>0</v>
      </c>
      <c r="J80" s="9">
        <f t="shared" si="28"/>
        <v>500</v>
      </c>
      <c r="K80" s="9">
        <f t="shared" ref="K80:L80" si="29">SUM(K81:K85)</f>
        <v>500</v>
      </c>
      <c r="L80" s="9">
        <f t="shared" si="29"/>
        <v>500</v>
      </c>
    </row>
    <row r="81" spans="1:13" ht="22.15" customHeight="1" x14ac:dyDescent="0.2">
      <c r="A81" s="16"/>
      <c r="B81" s="16" t="s">
        <v>6</v>
      </c>
      <c r="C81" s="17" t="s">
        <v>7</v>
      </c>
      <c r="D81" s="37" t="s">
        <v>81</v>
      </c>
      <c r="E81" s="18" t="s">
        <v>32</v>
      </c>
      <c r="F81" s="19" t="s">
        <v>33</v>
      </c>
      <c r="G81" s="20">
        <v>11</v>
      </c>
      <c r="H81" s="21">
        <v>0</v>
      </c>
      <c r="I81" s="21"/>
      <c r="J81" s="21">
        <v>0</v>
      </c>
      <c r="K81" s="21">
        <v>0</v>
      </c>
      <c r="L81" s="21">
        <v>0</v>
      </c>
    </row>
    <row r="82" spans="1:13" ht="22.15" customHeight="1" x14ac:dyDescent="0.2">
      <c r="A82" s="16"/>
      <c r="B82" s="16" t="s">
        <v>6</v>
      </c>
      <c r="C82" s="17" t="s">
        <v>7</v>
      </c>
      <c r="D82" s="37" t="s">
        <v>81</v>
      </c>
      <c r="E82" s="18" t="s">
        <v>36</v>
      </c>
      <c r="F82" s="19" t="s">
        <v>37</v>
      </c>
      <c r="G82" s="20">
        <v>11</v>
      </c>
      <c r="H82" s="21">
        <v>0</v>
      </c>
      <c r="I82" s="21"/>
      <c r="J82" s="21">
        <v>0</v>
      </c>
      <c r="K82" s="21">
        <v>0</v>
      </c>
      <c r="L82" s="21">
        <v>0</v>
      </c>
    </row>
    <row r="83" spans="1:13" ht="22.15" customHeight="1" x14ac:dyDescent="0.2">
      <c r="A83" s="16"/>
      <c r="B83" s="16" t="s">
        <v>6</v>
      </c>
      <c r="C83" s="17" t="s">
        <v>7</v>
      </c>
      <c r="D83" s="37" t="s">
        <v>81</v>
      </c>
      <c r="E83" s="18" t="s">
        <v>38</v>
      </c>
      <c r="F83" s="19" t="s">
        <v>39</v>
      </c>
      <c r="G83" s="20">
        <v>11</v>
      </c>
      <c r="H83" s="21">
        <v>0</v>
      </c>
      <c r="I83" s="21"/>
      <c r="J83" s="21">
        <v>0</v>
      </c>
      <c r="K83" s="21">
        <v>0</v>
      </c>
      <c r="L83" s="21">
        <v>0</v>
      </c>
    </row>
    <row r="84" spans="1:13" ht="22.15" customHeight="1" x14ac:dyDescent="0.2">
      <c r="A84" s="16"/>
      <c r="B84" s="16" t="s">
        <v>6</v>
      </c>
      <c r="C84" s="17" t="s">
        <v>7</v>
      </c>
      <c r="D84" s="37" t="s">
        <v>81</v>
      </c>
      <c r="E84" s="18" t="s">
        <v>42</v>
      </c>
      <c r="F84" s="19" t="s">
        <v>43</v>
      </c>
      <c r="G84" s="20">
        <v>11</v>
      </c>
      <c r="H84" s="21"/>
      <c r="I84" s="21"/>
      <c r="J84" s="21">
        <v>500</v>
      </c>
      <c r="K84" s="21">
        <v>500</v>
      </c>
      <c r="L84" s="21">
        <v>500</v>
      </c>
    </row>
    <row r="85" spans="1:13" ht="22.15" customHeight="1" x14ac:dyDescent="0.2">
      <c r="A85" s="16"/>
      <c r="B85" s="16" t="s">
        <v>6</v>
      </c>
      <c r="C85" s="17" t="s">
        <v>7</v>
      </c>
      <c r="D85" s="37" t="s">
        <v>81</v>
      </c>
      <c r="E85" s="18" t="s">
        <v>46</v>
      </c>
      <c r="F85" s="19" t="s">
        <v>47</v>
      </c>
      <c r="G85" s="20">
        <v>11</v>
      </c>
      <c r="H85" s="21">
        <v>0</v>
      </c>
      <c r="I85" s="21"/>
      <c r="J85" s="21">
        <v>0</v>
      </c>
      <c r="K85" s="21">
        <v>0</v>
      </c>
      <c r="L85" s="21">
        <v>0</v>
      </c>
    </row>
    <row r="86" spans="1:13" ht="22.15" customHeight="1" x14ac:dyDescent="0.2">
      <c r="A86" s="16"/>
      <c r="B86" s="25"/>
      <c r="C86" s="26"/>
      <c r="D86" s="34"/>
      <c r="E86" s="27">
        <v>329</v>
      </c>
      <c r="F86" s="28"/>
      <c r="G86" s="20"/>
      <c r="H86" s="9">
        <f>SUM(H87+H88)</f>
        <v>0</v>
      </c>
      <c r="I86" s="9"/>
      <c r="J86" s="9">
        <f>SUM(J87+J88)</f>
        <v>0</v>
      </c>
      <c r="K86" s="9">
        <f t="shared" ref="K86:L86" si="30">SUM(K87+K88)</f>
        <v>0</v>
      </c>
      <c r="L86" s="9">
        <f t="shared" si="30"/>
        <v>0</v>
      </c>
    </row>
    <row r="87" spans="1:13" ht="22.15" customHeight="1" x14ac:dyDescent="0.2">
      <c r="A87" s="16"/>
      <c r="B87" s="16" t="s">
        <v>6</v>
      </c>
      <c r="C87" s="17" t="s">
        <v>7</v>
      </c>
      <c r="D87" s="37" t="s">
        <v>81</v>
      </c>
      <c r="E87" s="18" t="s">
        <v>52</v>
      </c>
      <c r="F87" s="19" t="s">
        <v>53</v>
      </c>
      <c r="G87" s="20">
        <v>11</v>
      </c>
      <c r="H87" s="21">
        <v>0</v>
      </c>
      <c r="I87" s="21"/>
      <c r="J87" s="21">
        <v>0</v>
      </c>
      <c r="K87" s="21">
        <v>0</v>
      </c>
      <c r="L87" s="21">
        <v>0</v>
      </c>
    </row>
    <row r="88" spans="1:13" ht="22.15" customHeight="1" x14ac:dyDescent="0.2">
      <c r="A88" s="16"/>
      <c r="B88" s="16" t="s">
        <v>6</v>
      </c>
      <c r="C88" s="17" t="s">
        <v>7</v>
      </c>
      <c r="D88" s="37" t="s">
        <v>81</v>
      </c>
      <c r="E88" s="38" t="s">
        <v>54</v>
      </c>
      <c r="F88" s="39" t="s">
        <v>55</v>
      </c>
      <c r="G88" s="20">
        <v>11</v>
      </c>
      <c r="H88" s="21">
        <v>0</v>
      </c>
      <c r="I88" s="21"/>
      <c r="J88" s="21">
        <v>0</v>
      </c>
      <c r="K88" s="21">
        <v>0</v>
      </c>
      <c r="L88" s="21">
        <v>0</v>
      </c>
    </row>
    <row r="89" spans="1:13" ht="38.450000000000003" customHeight="1" x14ac:dyDescent="0.2">
      <c r="A89" s="65" t="s">
        <v>82</v>
      </c>
      <c r="B89" s="66"/>
      <c r="C89" s="66"/>
      <c r="D89" s="67"/>
      <c r="E89" s="64" t="s">
        <v>83</v>
      </c>
      <c r="F89" s="64"/>
      <c r="G89" s="33"/>
      <c r="H89" s="8">
        <f>H90+H92+H94</f>
        <v>0</v>
      </c>
      <c r="I89" s="8">
        <f t="shared" ref="I89:L89" si="31">I90+I92+I94</f>
        <v>0</v>
      </c>
      <c r="J89" s="8">
        <f t="shared" si="31"/>
        <v>81960</v>
      </c>
      <c r="K89" s="8">
        <f t="shared" si="31"/>
        <v>81960</v>
      </c>
      <c r="L89" s="8">
        <f t="shared" si="31"/>
        <v>81960</v>
      </c>
      <c r="M89" s="55"/>
    </row>
    <row r="90" spans="1:13" ht="22.15" customHeight="1" x14ac:dyDescent="0.2">
      <c r="A90" s="40"/>
      <c r="B90" s="41"/>
      <c r="C90" s="41"/>
      <c r="D90" s="41"/>
      <c r="E90" s="35">
        <v>321</v>
      </c>
      <c r="F90" s="42"/>
      <c r="G90" s="20"/>
      <c r="H90" s="43">
        <f>H91</f>
        <v>0</v>
      </c>
      <c r="I90" s="43">
        <f t="shared" ref="I90:L90" si="32">I91</f>
        <v>0</v>
      </c>
      <c r="J90" s="43">
        <f t="shared" si="32"/>
        <v>1350</v>
      </c>
      <c r="K90" s="43">
        <f t="shared" si="32"/>
        <v>1350</v>
      </c>
      <c r="L90" s="43">
        <f t="shared" si="32"/>
        <v>1350</v>
      </c>
    </row>
    <row r="91" spans="1:13" ht="22.15" customHeight="1" x14ac:dyDescent="0.2">
      <c r="A91" s="16"/>
      <c r="B91" s="16" t="s">
        <v>6</v>
      </c>
      <c r="C91" s="17" t="s">
        <v>7</v>
      </c>
      <c r="D91" s="44" t="s">
        <v>84</v>
      </c>
      <c r="E91" s="22">
        <v>3211</v>
      </c>
      <c r="F91" s="45" t="s">
        <v>20</v>
      </c>
      <c r="G91" s="46" t="s">
        <v>85</v>
      </c>
      <c r="H91" s="21"/>
      <c r="I91" s="21"/>
      <c r="J91" s="21">
        <v>1350</v>
      </c>
      <c r="K91" s="21">
        <v>1350</v>
      </c>
      <c r="L91" s="21">
        <v>1350</v>
      </c>
    </row>
    <row r="92" spans="1:13" ht="22.15" customHeight="1" x14ac:dyDescent="0.2">
      <c r="A92" s="24"/>
      <c r="B92" s="25"/>
      <c r="C92" s="26"/>
      <c r="D92" s="25"/>
      <c r="E92" s="27">
        <v>322</v>
      </c>
      <c r="F92" s="47"/>
      <c r="G92" s="46"/>
      <c r="H92" s="9">
        <f>H93</f>
        <v>0</v>
      </c>
      <c r="I92" s="9">
        <f t="shared" ref="I92:L92" si="33">I93</f>
        <v>0</v>
      </c>
      <c r="J92" s="9">
        <f t="shared" si="33"/>
        <v>500</v>
      </c>
      <c r="K92" s="9">
        <f t="shared" si="33"/>
        <v>500</v>
      </c>
      <c r="L92" s="9">
        <f t="shared" si="33"/>
        <v>500</v>
      </c>
    </row>
    <row r="93" spans="1:13" ht="22.15" customHeight="1" x14ac:dyDescent="0.2">
      <c r="A93" s="16"/>
      <c r="B93" s="16" t="s">
        <v>6</v>
      </c>
      <c r="C93" s="17" t="s">
        <v>7</v>
      </c>
      <c r="D93" s="44" t="s">
        <v>84</v>
      </c>
      <c r="E93" s="22">
        <v>3221</v>
      </c>
      <c r="F93" s="23" t="s">
        <v>28</v>
      </c>
      <c r="G93" s="20">
        <v>12</v>
      </c>
      <c r="H93" s="21">
        <v>0</v>
      </c>
      <c r="I93" s="21">
        <v>0</v>
      </c>
      <c r="J93" s="21">
        <v>500</v>
      </c>
      <c r="K93" s="21">
        <v>500</v>
      </c>
      <c r="L93" s="21">
        <v>500</v>
      </c>
    </row>
    <row r="94" spans="1:13" ht="22.15" customHeight="1" x14ac:dyDescent="0.2">
      <c r="A94" s="24"/>
      <c r="B94" s="25"/>
      <c r="C94" s="26"/>
      <c r="D94" s="44"/>
      <c r="E94" s="27">
        <v>323</v>
      </c>
      <c r="F94" s="47"/>
      <c r="G94" s="46"/>
      <c r="H94" s="9">
        <f>H95+H96+H97+H98</f>
        <v>0</v>
      </c>
      <c r="I94" s="9">
        <f t="shared" ref="I94:L94" si="34">I95+I96+I97+I98</f>
        <v>0</v>
      </c>
      <c r="J94" s="9">
        <f t="shared" si="34"/>
        <v>80110</v>
      </c>
      <c r="K94" s="9">
        <f t="shared" si="34"/>
        <v>80110</v>
      </c>
      <c r="L94" s="9">
        <f t="shared" si="34"/>
        <v>80110</v>
      </c>
    </row>
    <row r="95" spans="1:13" ht="22.15" customHeight="1" x14ac:dyDescent="0.2">
      <c r="A95" s="16"/>
      <c r="B95" s="16" t="s">
        <v>6</v>
      </c>
      <c r="C95" s="17" t="s">
        <v>7</v>
      </c>
      <c r="D95" s="44" t="s">
        <v>84</v>
      </c>
      <c r="E95" s="22">
        <v>3231</v>
      </c>
      <c r="F95" s="48" t="s">
        <v>33</v>
      </c>
      <c r="G95" s="20">
        <v>12</v>
      </c>
      <c r="H95" s="21">
        <v>0</v>
      </c>
      <c r="I95" s="21">
        <v>0</v>
      </c>
      <c r="J95" s="21">
        <v>310</v>
      </c>
      <c r="K95" s="21">
        <v>310</v>
      </c>
      <c r="L95" s="21">
        <v>310</v>
      </c>
    </row>
    <row r="96" spans="1:13" ht="22.15" customHeight="1" x14ac:dyDescent="0.2">
      <c r="A96" s="24"/>
      <c r="B96" s="16" t="s">
        <v>6</v>
      </c>
      <c r="C96" s="17" t="s">
        <v>7</v>
      </c>
      <c r="D96" s="44" t="s">
        <v>84</v>
      </c>
      <c r="E96" s="22">
        <v>3233</v>
      </c>
      <c r="F96" s="45" t="s">
        <v>37</v>
      </c>
      <c r="G96" s="46" t="s">
        <v>85</v>
      </c>
      <c r="H96" s="21">
        <v>0</v>
      </c>
      <c r="I96" s="21">
        <v>0</v>
      </c>
      <c r="J96" s="21">
        <v>14250</v>
      </c>
      <c r="K96" s="21">
        <v>14250</v>
      </c>
      <c r="L96" s="21">
        <v>14250</v>
      </c>
    </row>
    <row r="97" spans="1:12" x14ac:dyDescent="0.2">
      <c r="A97" s="16"/>
      <c r="B97" s="16" t="s">
        <v>6</v>
      </c>
      <c r="C97" s="17" t="s">
        <v>7</v>
      </c>
      <c r="D97" s="44" t="s">
        <v>84</v>
      </c>
      <c r="E97" s="22">
        <v>3237</v>
      </c>
      <c r="F97" s="48" t="s">
        <v>43</v>
      </c>
      <c r="G97" s="20">
        <v>12</v>
      </c>
      <c r="H97" s="21">
        <v>0</v>
      </c>
      <c r="I97" s="21">
        <v>0</v>
      </c>
      <c r="J97" s="21">
        <v>63300</v>
      </c>
      <c r="K97" s="21">
        <v>63300</v>
      </c>
      <c r="L97" s="21">
        <v>63300</v>
      </c>
    </row>
    <row r="98" spans="1:12" x14ac:dyDescent="0.2">
      <c r="A98" s="16"/>
      <c r="B98" s="16" t="s">
        <v>6</v>
      </c>
      <c r="C98" s="17" t="s">
        <v>7</v>
      </c>
      <c r="D98" s="44" t="s">
        <v>84</v>
      </c>
      <c r="E98" s="22">
        <v>3238</v>
      </c>
      <c r="F98" s="48" t="s">
        <v>45</v>
      </c>
      <c r="G98" s="20">
        <v>12</v>
      </c>
      <c r="H98" s="21">
        <v>0</v>
      </c>
      <c r="I98" s="21">
        <v>0</v>
      </c>
      <c r="J98" s="21">
        <v>2250</v>
      </c>
      <c r="K98" s="21">
        <v>2250</v>
      </c>
      <c r="L98" s="21">
        <v>2250</v>
      </c>
    </row>
    <row r="99" spans="1:12" x14ac:dyDescent="0.2">
      <c r="A99" s="49"/>
      <c r="B99" s="61" t="s">
        <v>86</v>
      </c>
      <c r="C99" s="62"/>
      <c r="D99" s="63"/>
      <c r="E99" s="64" t="s">
        <v>83</v>
      </c>
      <c r="F99" s="64"/>
      <c r="G99" s="33"/>
      <c r="H99" s="8">
        <f>H100+H102+H104</f>
        <v>0</v>
      </c>
      <c r="I99" s="8">
        <f t="shared" ref="I99:L99" si="35">I100+I102+I104</f>
        <v>0</v>
      </c>
      <c r="J99" s="8">
        <f t="shared" si="35"/>
        <v>464250</v>
      </c>
      <c r="K99" s="8">
        <f t="shared" si="35"/>
        <v>464250</v>
      </c>
      <c r="L99" s="8">
        <f t="shared" si="35"/>
        <v>464240</v>
      </c>
    </row>
    <row r="100" spans="1:12" x14ac:dyDescent="0.2">
      <c r="A100" s="49"/>
      <c r="B100" s="41"/>
      <c r="C100" s="41"/>
      <c r="D100" s="41"/>
      <c r="E100" s="35">
        <v>321</v>
      </c>
      <c r="F100" s="42"/>
      <c r="G100" s="20"/>
      <c r="H100" s="43">
        <f>H101</f>
        <v>0</v>
      </c>
      <c r="I100" s="43">
        <f t="shared" ref="I100:L100" si="36">I101</f>
        <v>0</v>
      </c>
      <c r="J100" s="43">
        <f t="shared" si="36"/>
        <v>7650</v>
      </c>
      <c r="K100" s="43">
        <f t="shared" si="36"/>
        <v>7650</v>
      </c>
      <c r="L100" s="43">
        <f t="shared" si="36"/>
        <v>7640</v>
      </c>
    </row>
    <row r="101" spans="1:12" x14ac:dyDescent="0.2">
      <c r="A101" s="49"/>
      <c r="B101" s="16" t="s">
        <v>6</v>
      </c>
      <c r="C101" s="17" t="s">
        <v>7</v>
      </c>
      <c r="D101" s="44" t="s">
        <v>84</v>
      </c>
      <c r="E101" s="22">
        <v>3211</v>
      </c>
      <c r="F101" s="45" t="s">
        <v>20</v>
      </c>
      <c r="G101" s="46" t="s">
        <v>87</v>
      </c>
      <c r="H101" s="21"/>
      <c r="I101" s="21"/>
      <c r="J101" s="21">
        <v>7650</v>
      </c>
      <c r="K101" s="21">
        <v>7650</v>
      </c>
      <c r="L101" s="21">
        <v>7640</v>
      </c>
    </row>
    <row r="102" spans="1:12" x14ac:dyDescent="0.2">
      <c r="A102" s="49"/>
      <c r="B102" s="25"/>
      <c r="C102" s="26"/>
      <c r="D102" s="25"/>
      <c r="E102" s="27">
        <v>322</v>
      </c>
      <c r="F102" s="47"/>
      <c r="G102" s="46"/>
      <c r="H102" s="9">
        <f>H103</f>
        <v>0</v>
      </c>
      <c r="I102" s="9">
        <f t="shared" ref="I102:L102" si="37">I103</f>
        <v>0</v>
      </c>
      <c r="J102" s="9">
        <f t="shared" si="37"/>
        <v>2700</v>
      </c>
      <c r="K102" s="9">
        <f t="shared" si="37"/>
        <v>2700</v>
      </c>
      <c r="L102" s="9">
        <f t="shared" si="37"/>
        <v>2700</v>
      </c>
    </row>
    <row r="103" spans="1:12" ht="25.5" x14ac:dyDescent="0.2">
      <c r="A103" s="49"/>
      <c r="B103" s="16" t="s">
        <v>6</v>
      </c>
      <c r="C103" s="17" t="s">
        <v>7</v>
      </c>
      <c r="D103" s="44" t="s">
        <v>84</v>
      </c>
      <c r="E103" s="22">
        <v>3221</v>
      </c>
      <c r="F103" s="23" t="s">
        <v>28</v>
      </c>
      <c r="G103" s="20">
        <v>561</v>
      </c>
      <c r="H103" s="21">
        <v>0</v>
      </c>
      <c r="I103" s="21">
        <v>0</v>
      </c>
      <c r="J103" s="21">
        <v>2700</v>
      </c>
      <c r="K103" s="21">
        <v>2700</v>
      </c>
      <c r="L103" s="21">
        <v>2700</v>
      </c>
    </row>
    <row r="104" spans="1:12" x14ac:dyDescent="0.2">
      <c r="A104" s="49"/>
      <c r="B104" s="25"/>
      <c r="C104" s="26"/>
      <c r="D104" s="44"/>
      <c r="E104" s="27">
        <v>323</v>
      </c>
      <c r="F104" s="47"/>
      <c r="G104" s="46"/>
      <c r="H104" s="9">
        <f>H105+H106+H107+H108</f>
        <v>0</v>
      </c>
      <c r="I104" s="9">
        <f t="shared" ref="I104:L104" si="38">I105+I106+I107+I108</f>
        <v>0</v>
      </c>
      <c r="J104" s="9">
        <f t="shared" si="38"/>
        <v>453900</v>
      </c>
      <c r="K104" s="9">
        <f t="shared" si="38"/>
        <v>453900</v>
      </c>
      <c r="L104" s="9">
        <f t="shared" si="38"/>
        <v>453900</v>
      </c>
    </row>
    <row r="105" spans="1:12" x14ac:dyDescent="0.2">
      <c r="A105" s="49"/>
      <c r="B105" s="16" t="s">
        <v>6</v>
      </c>
      <c r="C105" s="17" t="s">
        <v>7</v>
      </c>
      <c r="D105" s="44" t="s">
        <v>84</v>
      </c>
      <c r="E105" s="22">
        <v>3231</v>
      </c>
      <c r="F105" s="48" t="s">
        <v>33</v>
      </c>
      <c r="G105" s="20">
        <v>561</v>
      </c>
      <c r="H105" s="21">
        <v>0</v>
      </c>
      <c r="I105" s="21">
        <v>0</v>
      </c>
      <c r="J105" s="21">
        <v>1700</v>
      </c>
      <c r="K105" s="21">
        <v>1700</v>
      </c>
      <c r="L105" s="21">
        <v>1700</v>
      </c>
    </row>
    <row r="106" spans="1:12" x14ac:dyDescent="0.2">
      <c r="A106" s="49"/>
      <c r="B106" s="16" t="s">
        <v>6</v>
      </c>
      <c r="C106" s="17" t="s">
        <v>7</v>
      </c>
      <c r="D106" s="44" t="s">
        <v>84</v>
      </c>
      <c r="E106" s="22">
        <v>3233</v>
      </c>
      <c r="F106" s="45" t="s">
        <v>37</v>
      </c>
      <c r="G106" s="46" t="s">
        <v>87</v>
      </c>
      <c r="H106" s="21">
        <v>0</v>
      </c>
      <c r="I106" s="21">
        <v>0</v>
      </c>
      <c r="J106" s="21">
        <v>80750</v>
      </c>
      <c r="K106" s="21">
        <v>80750</v>
      </c>
      <c r="L106" s="21">
        <v>80750</v>
      </c>
    </row>
    <row r="107" spans="1:12" x14ac:dyDescent="0.2">
      <c r="A107" s="49"/>
      <c r="B107" s="16" t="s">
        <v>6</v>
      </c>
      <c r="C107" s="17" t="s">
        <v>7</v>
      </c>
      <c r="D107" s="44" t="s">
        <v>84</v>
      </c>
      <c r="E107" s="22">
        <v>3237</v>
      </c>
      <c r="F107" s="48" t="s">
        <v>43</v>
      </c>
      <c r="G107" s="20">
        <v>561</v>
      </c>
      <c r="H107" s="21">
        <v>0</v>
      </c>
      <c r="I107" s="21">
        <v>0</v>
      </c>
      <c r="J107" s="21">
        <v>358700</v>
      </c>
      <c r="K107" s="21">
        <v>358700</v>
      </c>
      <c r="L107" s="21">
        <v>358700</v>
      </c>
    </row>
    <row r="108" spans="1:12" x14ac:dyDescent="0.2">
      <c r="A108" s="49"/>
      <c r="B108" s="16" t="s">
        <v>6</v>
      </c>
      <c r="C108" s="17" t="s">
        <v>7</v>
      </c>
      <c r="D108" s="44" t="s">
        <v>84</v>
      </c>
      <c r="E108" s="22">
        <v>3238</v>
      </c>
      <c r="F108" s="48" t="s">
        <v>45</v>
      </c>
      <c r="G108" s="20">
        <v>561</v>
      </c>
      <c r="H108" s="21">
        <v>0</v>
      </c>
      <c r="I108" s="21">
        <v>0</v>
      </c>
      <c r="J108" s="21">
        <v>12750</v>
      </c>
      <c r="K108" s="21">
        <v>12750</v>
      </c>
      <c r="L108" s="21">
        <v>12750</v>
      </c>
    </row>
    <row r="109" spans="1:12" x14ac:dyDescent="0.2">
      <c r="A109" s="49"/>
      <c r="B109" s="61" t="s">
        <v>88</v>
      </c>
      <c r="C109" s="62"/>
      <c r="D109" s="63"/>
      <c r="E109" s="64" t="s">
        <v>74</v>
      </c>
      <c r="F109" s="64"/>
      <c r="G109" s="33"/>
      <c r="H109" s="8">
        <f>H110+H112+H115</f>
        <v>0</v>
      </c>
      <c r="I109" s="8">
        <f t="shared" ref="I109:L109" si="39">I110+I112+I115</f>
        <v>0</v>
      </c>
      <c r="J109" s="8">
        <f t="shared" si="39"/>
        <v>56850</v>
      </c>
      <c r="K109" s="8">
        <f t="shared" si="39"/>
        <v>56850</v>
      </c>
      <c r="L109" s="8">
        <f t="shared" si="39"/>
        <v>56850</v>
      </c>
    </row>
    <row r="110" spans="1:12" x14ac:dyDescent="0.2">
      <c r="A110" s="49"/>
      <c r="B110" s="50"/>
      <c r="C110" s="51"/>
      <c r="D110" s="52"/>
      <c r="E110" s="27">
        <v>321</v>
      </c>
      <c r="F110" s="48"/>
      <c r="G110" s="20"/>
      <c r="H110" s="9">
        <f>H111</f>
        <v>0</v>
      </c>
      <c r="I110" s="9">
        <f t="shared" ref="I110:L110" si="40">I111</f>
        <v>0</v>
      </c>
      <c r="J110" s="9">
        <f t="shared" si="40"/>
        <v>31960</v>
      </c>
      <c r="K110" s="9">
        <f t="shared" si="40"/>
        <v>31960</v>
      </c>
      <c r="L110" s="9">
        <f t="shared" si="40"/>
        <v>31960</v>
      </c>
    </row>
    <row r="111" spans="1:12" x14ac:dyDescent="0.2">
      <c r="A111" s="49"/>
      <c r="B111" s="16" t="s">
        <v>6</v>
      </c>
      <c r="C111" s="17" t="s">
        <v>7</v>
      </c>
      <c r="D111" s="44" t="s">
        <v>75</v>
      </c>
      <c r="E111" s="18" t="s">
        <v>27</v>
      </c>
      <c r="F111" s="45" t="s">
        <v>20</v>
      </c>
      <c r="G111" s="20">
        <v>51</v>
      </c>
      <c r="H111" s="21"/>
      <c r="I111" s="21"/>
      <c r="J111" s="21">
        <v>31960</v>
      </c>
      <c r="K111" s="21">
        <v>31960</v>
      </c>
      <c r="L111" s="21">
        <v>31960</v>
      </c>
    </row>
    <row r="112" spans="1:12" x14ac:dyDescent="0.2">
      <c r="A112" s="49"/>
      <c r="B112" s="50"/>
      <c r="C112" s="51"/>
      <c r="D112" s="52"/>
      <c r="E112" s="27">
        <v>323</v>
      </c>
      <c r="F112" s="48"/>
      <c r="G112" s="20"/>
      <c r="H112" s="9">
        <f>SUM(H113:H114)</f>
        <v>0</v>
      </c>
      <c r="I112" s="9">
        <f t="shared" ref="I112:L112" si="41">SUM(I113:I114)</f>
        <v>0</v>
      </c>
      <c r="J112" s="9">
        <f t="shared" si="41"/>
        <v>21290</v>
      </c>
      <c r="K112" s="9">
        <f t="shared" si="41"/>
        <v>21290</v>
      </c>
      <c r="L112" s="9">
        <f t="shared" si="41"/>
        <v>21290</v>
      </c>
    </row>
    <row r="113" spans="1:12" x14ac:dyDescent="0.2">
      <c r="A113" s="49"/>
      <c r="B113" s="16" t="s">
        <v>6</v>
      </c>
      <c r="C113" s="17" t="s">
        <v>7</v>
      </c>
      <c r="D113" s="44" t="s">
        <v>75</v>
      </c>
      <c r="E113" s="22">
        <v>3235</v>
      </c>
      <c r="F113" s="48" t="s">
        <v>39</v>
      </c>
      <c r="G113" s="20">
        <v>51</v>
      </c>
      <c r="H113" s="21"/>
      <c r="I113" s="21"/>
      <c r="J113" s="21">
        <v>5320</v>
      </c>
      <c r="K113" s="21">
        <v>5320</v>
      </c>
      <c r="L113" s="21">
        <v>5320</v>
      </c>
    </row>
    <row r="114" spans="1:12" x14ac:dyDescent="0.2">
      <c r="A114" s="49"/>
      <c r="B114" s="16" t="s">
        <v>6</v>
      </c>
      <c r="C114" s="17" t="s">
        <v>7</v>
      </c>
      <c r="D114" s="44" t="s">
        <v>75</v>
      </c>
      <c r="E114" s="22">
        <v>3237</v>
      </c>
      <c r="F114" s="48" t="s">
        <v>43</v>
      </c>
      <c r="G114" s="20">
        <v>51</v>
      </c>
      <c r="H114" s="21"/>
      <c r="I114" s="21"/>
      <c r="J114" s="21">
        <v>15970</v>
      </c>
      <c r="K114" s="21">
        <v>15970</v>
      </c>
      <c r="L114" s="21">
        <v>15970</v>
      </c>
    </row>
    <row r="115" spans="1:12" x14ac:dyDescent="0.2">
      <c r="A115" s="49"/>
      <c r="B115" s="50"/>
      <c r="C115" s="51"/>
      <c r="D115" s="52"/>
      <c r="E115" s="27">
        <v>329</v>
      </c>
      <c r="F115" s="48"/>
      <c r="G115" s="20"/>
      <c r="H115" s="9">
        <f>H116</f>
        <v>0</v>
      </c>
      <c r="I115" s="9">
        <f t="shared" ref="I115:L115" si="42">I116</f>
        <v>0</v>
      </c>
      <c r="J115" s="9">
        <f t="shared" si="42"/>
        <v>3600</v>
      </c>
      <c r="K115" s="9">
        <f t="shared" si="42"/>
        <v>3600</v>
      </c>
      <c r="L115" s="9">
        <f t="shared" si="42"/>
        <v>3600</v>
      </c>
    </row>
    <row r="116" spans="1:12" x14ac:dyDescent="0.2">
      <c r="A116" s="49"/>
      <c r="B116" s="16" t="s">
        <v>6</v>
      </c>
      <c r="C116" s="17" t="s">
        <v>7</v>
      </c>
      <c r="D116" s="44" t="s">
        <v>75</v>
      </c>
      <c r="E116" s="38" t="s">
        <v>54</v>
      </c>
      <c r="F116" s="39" t="s">
        <v>55</v>
      </c>
      <c r="G116" s="20">
        <v>51</v>
      </c>
      <c r="H116" s="21"/>
      <c r="I116" s="21"/>
      <c r="J116" s="21">
        <v>3600</v>
      </c>
      <c r="K116" s="21">
        <v>3600</v>
      </c>
      <c r="L116" s="21">
        <v>3600</v>
      </c>
    </row>
    <row r="117" spans="1:12" x14ac:dyDescent="0.2">
      <c r="A117" s="65" t="s">
        <v>89</v>
      </c>
      <c r="B117" s="66"/>
      <c r="C117" s="66"/>
      <c r="D117" s="67"/>
      <c r="E117" s="68" t="s">
        <v>90</v>
      </c>
      <c r="F117" s="68"/>
      <c r="G117" s="33"/>
      <c r="H117" s="8">
        <f t="shared" ref="H117:L117" si="43">H118+H120+H122</f>
        <v>500</v>
      </c>
      <c r="I117" s="8">
        <f t="shared" si="43"/>
        <v>0</v>
      </c>
      <c r="J117" s="8">
        <f t="shared" si="43"/>
        <v>90000</v>
      </c>
      <c r="K117" s="8">
        <f t="shared" si="43"/>
        <v>90000</v>
      </c>
      <c r="L117" s="8">
        <f t="shared" si="43"/>
        <v>90000</v>
      </c>
    </row>
    <row r="118" spans="1:12" x14ac:dyDescent="0.2">
      <c r="A118" s="53"/>
      <c r="B118" s="36"/>
      <c r="C118" s="36"/>
      <c r="D118" s="36"/>
      <c r="E118" s="35">
        <v>321</v>
      </c>
      <c r="F118" s="35"/>
      <c r="G118" s="20"/>
      <c r="H118" s="9">
        <f t="shared" ref="H118:L118" si="44">H119</f>
        <v>0</v>
      </c>
      <c r="I118" s="9">
        <f t="shared" si="44"/>
        <v>0</v>
      </c>
      <c r="J118" s="9">
        <f t="shared" si="44"/>
        <v>10000</v>
      </c>
      <c r="K118" s="9">
        <f t="shared" si="44"/>
        <v>10000</v>
      </c>
      <c r="L118" s="9">
        <f t="shared" si="44"/>
        <v>10000</v>
      </c>
    </row>
    <row r="119" spans="1:12" x14ac:dyDescent="0.2">
      <c r="A119" s="16"/>
      <c r="B119" s="16" t="s">
        <v>6</v>
      </c>
      <c r="C119" s="17" t="s">
        <v>7</v>
      </c>
      <c r="D119" s="54" t="s">
        <v>91</v>
      </c>
      <c r="E119" s="22">
        <v>3211</v>
      </c>
      <c r="F119" s="19" t="s">
        <v>20</v>
      </c>
      <c r="G119" s="20">
        <v>11</v>
      </c>
      <c r="H119" s="21"/>
      <c r="I119" s="21"/>
      <c r="J119" s="21">
        <v>10000</v>
      </c>
      <c r="K119" s="21">
        <v>10000</v>
      </c>
      <c r="L119" s="21">
        <v>10000</v>
      </c>
    </row>
    <row r="120" spans="1:12" x14ac:dyDescent="0.2">
      <c r="A120" s="53"/>
      <c r="B120" s="36"/>
      <c r="C120" s="36"/>
      <c r="D120" s="36"/>
      <c r="E120" s="35">
        <v>322</v>
      </c>
      <c r="F120" s="35"/>
      <c r="G120" s="20"/>
      <c r="H120" s="9">
        <f t="shared" ref="H120:L120" si="45">H121</f>
        <v>0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</row>
    <row r="121" spans="1:12" ht="25.5" x14ac:dyDescent="0.2">
      <c r="A121" s="16"/>
      <c r="B121" s="16" t="s">
        <v>6</v>
      </c>
      <c r="C121" s="17" t="s">
        <v>7</v>
      </c>
      <c r="D121" s="54" t="s">
        <v>91</v>
      </c>
      <c r="E121" s="22">
        <v>3221</v>
      </c>
      <c r="F121" s="19" t="s">
        <v>28</v>
      </c>
      <c r="G121" s="20">
        <v>11</v>
      </c>
      <c r="H121" s="21"/>
      <c r="I121" s="21"/>
      <c r="J121" s="21">
        <v>0</v>
      </c>
      <c r="K121" s="21">
        <v>0</v>
      </c>
      <c r="L121" s="21">
        <v>0</v>
      </c>
    </row>
    <row r="122" spans="1:12" x14ac:dyDescent="0.2">
      <c r="A122" s="53"/>
      <c r="B122" s="36"/>
      <c r="C122" s="36"/>
      <c r="D122" s="36"/>
      <c r="E122" s="35">
        <v>323</v>
      </c>
      <c r="F122" s="35"/>
      <c r="G122" s="20"/>
      <c r="H122" s="9">
        <f t="shared" ref="H122:L122" si="46">H123</f>
        <v>500</v>
      </c>
      <c r="I122" s="9">
        <f t="shared" si="46"/>
        <v>0</v>
      </c>
      <c r="J122" s="9">
        <f t="shared" si="46"/>
        <v>80000</v>
      </c>
      <c r="K122" s="9">
        <f t="shared" si="46"/>
        <v>80000</v>
      </c>
      <c r="L122" s="9">
        <f t="shared" si="46"/>
        <v>80000</v>
      </c>
    </row>
    <row r="123" spans="1:12" x14ac:dyDescent="0.2">
      <c r="A123" s="16"/>
      <c r="B123" s="16" t="s">
        <v>6</v>
      </c>
      <c r="C123" s="17" t="s">
        <v>7</v>
      </c>
      <c r="D123" s="54" t="s">
        <v>91</v>
      </c>
      <c r="E123" s="22">
        <v>3237</v>
      </c>
      <c r="F123" s="19" t="s">
        <v>43</v>
      </c>
      <c r="G123" s="20">
        <v>11</v>
      </c>
      <c r="H123" s="21">
        <v>500</v>
      </c>
      <c r="I123" s="21"/>
      <c r="J123" s="21">
        <v>80000</v>
      </c>
      <c r="K123" s="21">
        <v>80000</v>
      </c>
      <c r="L123" s="21">
        <v>80000</v>
      </c>
    </row>
  </sheetData>
  <mergeCells count="17">
    <mergeCell ref="A65:D65"/>
    <mergeCell ref="E65:F65"/>
    <mergeCell ref="A2:F2"/>
    <mergeCell ref="B3:D3"/>
    <mergeCell ref="E3:F3"/>
    <mergeCell ref="B48:D48"/>
    <mergeCell ref="E48:F48"/>
    <mergeCell ref="B109:D109"/>
    <mergeCell ref="E109:F109"/>
    <mergeCell ref="A117:D117"/>
    <mergeCell ref="E117:F117"/>
    <mergeCell ref="A73:D73"/>
    <mergeCell ref="E73:F73"/>
    <mergeCell ref="A89:D89"/>
    <mergeCell ref="E89:F89"/>
    <mergeCell ref="B99:D99"/>
    <mergeCell ref="E99:F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Delač</dc:creator>
  <cp:lastModifiedBy>Franka Janković</cp:lastModifiedBy>
  <cp:lastPrinted>2016-06-20T06:47:07Z</cp:lastPrinted>
  <dcterms:created xsi:type="dcterms:W3CDTF">2016-03-08T09:16:51Z</dcterms:created>
  <dcterms:modified xsi:type="dcterms:W3CDTF">2016-12-15T14:31:38Z</dcterms:modified>
</cp:coreProperties>
</file>